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文書法制係\080.自治会配布関係\"/>
    </mc:Choice>
  </mc:AlternateContent>
  <xr:revisionPtr revIDLastSave="0" documentId="13_ncr:1_{557E165C-9A54-4954-A35C-1FEF866BA0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Sheet1!$A$1:$P$188</definedName>
    <definedName name="_xlnm.Print_Area" localSheetId="0">Sheet1!$A$1:$Q$190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0" i="1" l="1"/>
  <c r="G130" i="1"/>
  <c r="E18" i="1"/>
  <c r="D45" i="1"/>
  <c r="J6" i="1"/>
  <c r="J7" i="1" l="1"/>
  <c r="J5" i="1" s="1"/>
  <c r="E93" i="1"/>
  <c r="D93" i="1"/>
  <c r="D82" i="1"/>
  <c r="E53" i="1"/>
  <c r="F127" i="1"/>
  <c r="F11" i="1"/>
  <c r="E178" i="1"/>
  <c r="E171" i="1"/>
  <c r="E165" i="1"/>
  <c r="J4" i="1" s="1"/>
  <c r="E150" i="1"/>
  <c r="E140" i="1"/>
  <c r="E135" i="1"/>
  <c r="E114" i="1"/>
  <c r="E102" i="1"/>
  <c r="E82" i="1"/>
  <c r="E58" i="1"/>
  <c r="E45" i="1"/>
  <c r="E38" i="1"/>
  <c r="E31" i="1"/>
  <c r="E26" i="1"/>
  <c r="D189" i="1"/>
  <c r="E189" i="1"/>
  <c r="D171" i="1"/>
  <c r="D165" i="1"/>
  <c r="D150" i="1"/>
  <c r="D140" i="1"/>
  <c r="D135" i="1"/>
  <c r="D114" i="1"/>
  <c r="D102" i="1"/>
  <c r="D58" i="1"/>
  <c r="D53" i="1"/>
  <c r="D31" i="1"/>
  <c r="D38" i="1"/>
  <c r="D26" i="1"/>
  <c r="D18" i="1"/>
  <c r="E190" i="1" l="1"/>
  <c r="M30" i="1"/>
  <c r="D178" i="1"/>
  <c r="D190" i="1" s="1"/>
  <c r="G3" i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8" i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50" i="1" s="1"/>
  <c r="G49" i="1" s="1"/>
  <c r="G48" i="1" s="1"/>
  <c r="G51" i="1" s="1"/>
  <c r="G47" i="1" s="1"/>
  <c r="G46" i="1" s="1"/>
  <c r="G52" i="1" s="1"/>
  <c r="G53" i="1" s="1"/>
  <c r="G54" i="1" s="1"/>
  <c r="G107" i="1"/>
  <c r="G108" i="1" s="1"/>
  <c r="G109" i="1" s="1"/>
  <c r="G110" i="1" s="1"/>
  <c r="G111" i="1" s="1"/>
  <c r="G112" i="1" s="1"/>
  <c r="G113" i="1" s="1"/>
  <c r="G115" i="1"/>
  <c r="G116" i="1" s="1"/>
  <c r="G117" i="1" s="1"/>
  <c r="G118" i="1" s="1"/>
  <c r="G119" i="1" s="1"/>
  <c r="G120" i="1" s="1"/>
  <c r="G121" i="1" s="1"/>
  <c r="G122" i="1" s="1"/>
  <c r="G123" i="1" s="1"/>
  <c r="G124" i="1" s="1"/>
  <c r="G126" i="1" s="1"/>
  <c r="G127" i="1" s="1"/>
  <c r="G128" i="1" s="1"/>
  <c r="G129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4" i="1" s="1"/>
  <c r="G151" i="1" s="1"/>
  <c r="G155" i="1" s="1"/>
  <c r="G153" i="1" s="1"/>
  <c r="G152" i="1" s="1"/>
  <c r="G158" i="1" s="1"/>
  <c r="G159" i="1" s="1"/>
  <c r="G161" i="1" s="1"/>
  <c r="G157" i="1" s="1"/>
  <c r="G164" i="1" s="1"/>
  <c r="G163" i="1" s="1"/>
  <c r="G162" i="1" s="1"/>
  <c r="G160" i="1" s="1"/>
  <c r="G165" i="1" s="1"/>
  <c r="G167" i="1" s="1"/>
  <c r="G168" i="1" s="1"/>
  <c r="G169" i="1" s="1"/>
  <c r="G170" i="1"/>
  <c r="G171" i="1" s="1"/>
  <c r="G172" i="1" s="1"/>
  <c r="G173" i="1" s="1"/>
  <c r="G174" i="1" s="1"/>
  <c r="G175" i="1" s="1"/>
  <c r="G176" i="1" s="1"/>
  <c r="G177" i="1" s="1"/>
  <c r="G178" i="1" s="1"/>
  <c r="G179" i="1" s="1"/>
  <c r="F3" i="1"/>
  <c r="F4" i="1" s="1"/>
  <c r="F5" i="1" s="1"/>
  <c r="F6" i="1" s="1"/>
  <c r="F7" i="1" s="1"/>
  <c r="F8" i="1" s="1"/>
  <c r="F9" i="1" s="1"/>
  <c r="F10" i="1" s="1"/>
  <c r="F12" i="1" s="1"/>
  <c r="F13" i="1" s="1"/>
  <c r="F14" i="1" s="1"/>
  <c r="F15" i="1" s="1"/>
  <c r="F16" i="1" s="1"/>
  <c r="F18" i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50" i="1" s="1"/>
  <c r="F49" i="1" s="1"/>
  <c r="F48" i="1" s="1"/>
  <c r="F51" i="1" s="1"/>
  <c r="F47" i="1" s="1"/>
  <c r="F46" i="1" s="1"/>
  <c r="F52" i="1" s="1"/>
  <c r="F53" i="1" s="1"/>
  <c r="F54" i="1" s="1"/>
  <c r="F55" i="1" s="1"/>
  <c r="F107" i="1"/>
  <c r="F108" i="1" s="1"/>
  <c r="F109" i="1" s="1"/>
  <c r="F110" i="1" s="1"/>
  <c r="F111" i="1" s="1"/>
  <c r="F112" i="1" s="1"/>
  <c r="F113" i="1" s="1"/>
  <c r="F115" i="1"/>
  <c r="F116" i="1" s="1"/>
  <c r="F117" i="1" s="1"/>
  <c r="F118" i="1" s="1"/>
  <c r="F119" i="1" s="1"/>
  <c r="F120" i="1" s="1"/>
  <c r="F121" i="1" s="1"/>
  <c r="F122" i="1" s="1"/>
  <c r="F123" i="1" s="1"/>
  <c r="F124" i="1" s="1"/>
  <c r="F126" i="1" s="1"/>
  <c r="F128" i="1" s="1"/>
  <c r="F129" i="1" s="1"/>
  <c r="F131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4" i="1" s="1"/>
  <c r="F151" i="1" s="1"/>
  <c r="F155" i="1" s="1"/>
  <c r="F153" i="1" s="1"/>
  <c r="F152" i="1" s="1"/>
  <c r="F158" i="1" s="1"/>
  <c r="F170" i="1"/>
  <c r="F171" i="1" s="1"/>
  <c r="F172" i="1" s="1"/>
  <c r="F173" i="1" s="1"/>
  <c r="F174" i="1" s="1"/>
  <c r="F175" i="1" s="1"/>
  <c r="F176" i="1" s="1"/>
  <c r="F177" i="1" s="1"/>
  <c r="F178" i="1" s="1"/>
  <c r="F179" i="1" s="1"/>
  <c r="G180" i="1"/>
  <c r="G181" i="1" s="1"/>
  <c r="G182" i="1"/>
  <c r="G183" i="1" s="1"/>
  <c r="G184" i="1" s="1"/>
  <c r="G185" i="1"/>
  <c r="G186" i="1" s="1"/>
  <c r="G187" i="1" s="1"/>
  <c r="G188" i="1"/>
  <c r="G189" i="1"/>
  <c r="F180" i="1"/>
  <c r="F181" i="1" s="1"/>
  <c r="F182" i="1"/>
  <c r="F183" i="1" s="1"/>
  <c r="F184" i="1" s="1"/>
  <c r="F185" i="1"/>
  <c r="F186" i="1" s="1"/>
  <c r="F187" i="1" s="1"/>
  <c r="F188" i="1"/>
  <c r="F189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F64" i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1" i="1" s="1"/>
  <c r="F80" i="1" s="1"/>
  <c r="F61" i="1" s="1"/>
  <c r="F62" i="1" s="1"/>
  <c r="F83" i="1" s="1"/>
  <c r="F84" i="1" s="1"/>
  <c r="F85" i="1" s="1"/>
  <c r="F86" i="1" s="1"/>
  <c r="F87" i="1" s="1"/>
  <c r="F88" i="1" s="1"/>
  <c r="F89" i="1" s="1"/>
  <c r="G77" i="1" l="1"/>
  <c r="G78" i="1" s="1"/>
  <c r="G79" i="1" s="1"/>
  <c r="G81" i="1" s="1"/>
  <c r="G80" i="1" s="1"/>
  <c r="G61" i="1" s="1"/>
  <c r="G62" i="1" s="1"/>
  <c r="G82" i="1" s="1"/>
  <c r="G83" i="1" s="1"/>
  <c r="G84" i="1" s="1"/>
  <c r="G85" i="1" s="1"/>
  <c r="G86" i="1" s="1"/>
  <c r="G87" i="1" s="1"/>
  <c r="G88" i="1" s="1"/>
  <c r="G89" i="1" s="1"/>
  <c r="F159" i="1"/>
  <c r="F161" i="1" s="1"/>
  <c r="F157" i="1" s="1"/>
  <c r="F164" i="1" s="1"/>
  <c r="F163" i="1" s="1"/>
  <c r="F162" i="1" s="1"/>
  <c r="F160" i="1" s="1"/>
  <c r="F165" i="1" s="1"/>
  <c r="F166" i="1" s="1"/>
  <c r="F167" i="1" s="1"/>
  <c r="F168" i="1" s="1"/>
  <c r="F169" i="1" s="1"/>
  <c r="F56" i="1"/>
  <c r="F57" i="1" s="1"/>
  <c r="F58" i="1" s="1"/>
  <c r="F59" i="1" s="1"/>
  <c r="F60" i="1" s="1"/>
  <c r="F63" i="1" s="1"/>
  <c r="F90" i="1"/>
  <c r="F91" i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G56" i="1"/>
  <c r="G57" i="1" s="1"/>
  <c r="G58" i="1" s="1"/>
  <c r="G59" i="1" s="1"/>
  <c r="G60" i="1" s="1"/>
  <c r="G63" i="1" s="1"/>
  <c r="G90" i="1" l="1"/>
  <c r="G91" i="1"/>
  <c r="G92" i="1" s="1"/>
  <c r="G93" i="1" s="1"/>
  <c r="G94" i="1" s="1"/>
  <c r="G95" i="1" s="1"/>
  <c r="G96" i="1" s="1"/>
  <c r="G98" i="1" s="1"/>
  <c r="G99" i="1" s="1"/>
  <c r="G100" i="1" s="1"/>
  <c r="G101" i="1" s="1"/>
  <c r="G102" i="1" s="1"/>
  <c r="G103" i="1" s="1"/>
  <c r="G104" i="1" s="1"/>
  <c r="G105" i="1" s="1"/>
  <c r="F105" i="1"/>
  <c r="F106" i="1"/>
  <c r="G106" i="1" l="1"/>
</calcChain>
</file>

<file path=xl/sharedStrings.xml><?xml version="1.0" encoding="utf-8"?>
<sst xmlns="http://schemas.openxmlformats.org/spreadsheetml/2006/main" count="601" uniqueCount="318">
  <si>
    <t>自治会名</t>
    <rPh sb="0" eb="3">
      <t>ジチカイ</t>
    </rPh>
    <rPh sb="3" eb="4">
      <t>メイ</t>
    </rPh>
    <phoneticPr fontId="2"/>
  </si>
  <si>
    <t>桜木上</t>
    <rPh sb="0" eb="2">
      <t>サクラギ</t>
    </rPh>
    <rPh sb="2" eb="3">
      <t>カミ</t>
    </rPh>
    <phoneticPr fontId="2"/>
  </si>
  <si>
    <t>桜木下</t>
    <rPh sb="0" eb="2">
      <t>サクラギ</t>
    </rPh>
    <rPh sb="2" eb="3">
      <t>シモ</t>
    </rPh>
    <phoneticPr fontId="2"/>
  </si>
  <si>
    <t>川上</t>
    <rPh sb="0" eb="2">
      <t>カワカミ</t>
    </rPh>
    <phoneticPr fontId="2"/>
  </si>
  <si>
    <t>八雲上</t>
    <rPh sb="0" eb="2">
      <t>ヤクモ</t>
    </rPh>
    <rPh sb="2" eb="3">
      <t>カミ</t>
    </rPh>
    <phoneticPr fontId="2"/>
  </si>
  <si>
    <t>八雲下</t>
    <rPh sb="0" eb="2">
      <t>ヤクモ</t>
    </rPh>
    <rPh sb="2" eb="3">
      <t>シタ</t>
    </rPh>
    <phoneticPr fontId="2"/>
  </si>
  <si>
    <t>神明</t>
    <rPh sb="0" eb="2">
      <t>シンメイ</t>
    </rPh>
    <phoneticPr fontId="2"/>
  </si>
  <si>
    <t>沼平上</t>
    <rPh sb="0" eb="1">
      <t>ヌマ</t>
    </rPh>
    <rPh sb="1" eb="2">
      <t>タイラ</t>
    </rPh>
    <rPh sb="2" eb="3">
      <t>ウエ</t>
    </rPh>
    <phoneticPr fontId="2"/>
  </si>
  <si>
    <t>沼平下</t>
    <rPh sb="0" eb="1">
      <t>ヌマ</t>
    </rPh>
    <rPh sb="1" eb="2">
      <t>タイラ</t>
    </rPh>
    <rPh sb="2" eb="3">
      <t>シタ</t>
    </rPh>
    <phoneticPr fontId="2"/>
  </si>
  <si>
    <t>神塚上</t>
    <rPh sb="0" eb="2">
      <t>カミツカ</t>
    </rPh>
    <rPh sb="2" eb="3">
      <t>ウエ</t>
    </rPh>
    <phoneticPr fontId="2"/>
  </si>
  <si>
    <t>神塚下</t>
    <rPh sb="0" eb="2">
      <t>カミツカ</t>
    </rPh>
    <rPh sb="2" eb="3">
      <t>シタ</t>
    </rPh>
    <phoneticPr fontId="2"/>
  </si>
  <si>
    <t>尾崎</t>
    <rPh sb="0" eb="2">
      <t>オザキ</t>
    </rPh>
    <phoneticPr fontId="2"/>
  </si>
  <si>
    <t>丹縄</t>
    <rPh sb="0" eb="1">
      <t>タン</t>
    </rPh>
    <rPh sb="1" eb="2">
      <t>ナワ</t>
    </rPh>
    <phoneticPr fontId="2"/>
  </si>
  <si>
    <t>沼沢</t>
    <rPh sb="0" eb="2">
      <t>ヌマサワ</t>
    </rPh>
    <phoneticPr fontId="2"/>
  </si>
  <si>
    <t>予備</t>
    <rPh sb="0" eb="2">
      <t>ヨビ</t>
    </rPh>
    <phoneticPr fontId="2"/>
  </si>
  <si>
    <t>南平</t>
    <rPh sb="0" eb="1">
      <t>ミナミ</t>
    </rPh>
    <rPh sb="1" eb="2">
      <t>タイラ</t>
    </rPh>
    <phoneticPr fontId="2"/>
  </si>
  <si>
    <t>入屋ヶ谷</t>
    <rPh sb="0" eb="1">
      <t>イリヤ</t>
    </rPh>
    <rPh sb="1" eb="2">
      <t>ヤ</t>
    </rPh>
    <rPh sb="3" eb="4">
      <t>タニ</t>
    </rPh>
    <phoneticPr fontId="2"/>
  </si>
  <si>
    <t>日影</t>
    <rPh sb="0" eb="2">
      <t>ヒカゲ</t>
    </rPh>
    <phoneticPr fontId="2"/>
  </si>
  <si>
    <t>八桑</t>
    <rPh sb="0" eb="1">
      <t>ハチ</t>
    </rPh>
    <rPh sb="1" eb="2">
      <t>クワ</t>
    </rPh>
    <phoneticPr fontId="2"/>
  </si>
  <si>
    <t>下日向</t>
    <rPh sb="0" eb="1">
      <t>シタ</t>
    </rPh>
    <rPh sb="1" eb="3">
      <t>ヒナタ</t>
    </rPh>
    <phoneticPr fontId="2"/>
  </si>
  <si>
    <t>上日向</t>
    <rPh sb="0" eb="1">
      <t>カミ</t>
    </rPh>
    <rPh sb="1" eb="3">
      <t>ヒナタ</t>
    </rPh>
    <phoneticPr fontId="2"/>
  </si>
  <si>
    <t>中茶屋</t>
    <rPh sb="0" eb="1">
      <t>ナカ</t>
    </rPh>
    <rPh sb="1" eb="3">
      <t>チャヤ</t>
    </rPh>
    <phoneticPr fontId="2"/>
  </si>
  <si>
    <t>川井</t>
    <rPh sb="0" eb="2">
      <t>カワイ</t>
    </rPh>
    <phoneticPr fontId="2"/>
  </si>
  <si>
    <t>大丹波</t>
    <rPh sb="0" eb="1">
      <t>オオ</t>
    </rPh>
    <rPh sb="1" eb="3">
      <t>タンバ</t>
    </rPh>
    <phoneticPr fontId="2"/>
  </si>
  <si>
    <t>２</t>
    <phoneticPr fontId="2"/>
  </si>
  <si>
    <t>１</t>
    <phoneticPr fontId="2"/>
  </si>
  <si>
    <t>３</t>
    <phoneticPr fontId="2"/>
  </si>
  <si>
    <t>４</t>
    <phoneticPr fontId="2"/>
  </si>
  <si>
    <t>丹三郎</t>
    <rPh sb="0" eb="1">
      <t>タン</t>
    </rPh>
    <rPh sb="1" eb="3">
      <t>サブロウ</t>
    </rPh>
    <phoneticPr fontId="2"/>
  </si>
  <si>
    <t>５</t>
    <phoneticPr fontId="2"/>
  </si>
  <si>
    <t>６</t>
    <phoneticPr fontId="2"/>
  </si>
  <si>
    <t>小丹波</t>
    <rPh sb="0" eb="1">
      <t>ショウ</t>
    </rPh>
    <rPh sb="1" eb="3">
      <t>タンバ</t>
    </rPh>
    <phoneticPr fontId="2"/>
  </si>
  <si>
    <t>東</t>
    <rPh sb="0" eb="1">
      <t>ヒガシ</t>
    </rPh>
    <phoneticPr fontId="2"/>
  </si>
  <si>
    <t>中</t>
    <rPh sb="0" eb="1">
      <t>ナカ</t>
    </rPh>
    <phoneticPr fontId="2"/>
  </si>
  <si>
    <t>西</t>
    <rPh sb="0" eb="1">
      <t>ニシ</t>
    </rPh>
    <phoneticPr fontId="2"/>
  </si>
  <si>
    <t>上</t>
    <rPh sb="0" eb="1">
      <t>ウエ</t>
    </rPh>
    <phoneticPr fontId="2"/>
  </si>
  <si>
    <t>古里付</t>
    <rPh sb="0" eb="2">
      <t>コリ</t>
    </rPh>
    <rPh sb="2" eb="3">
      <t>ツキ</t>
    </rPh>
    <phoneticPr fontId="2"/>
  </si>
  <si>
    <t>寸庭</t>
    <rPh sb="0" eb="1">
      <t>スン</t>
    </rPh>
    <rPh sb="1" eb="2">
      <t>ニワ</t>
    </rPh>
    <phoneticPr fontId="2"/>
  </si>
  <si>
    <t>和</t>
    <rPh sb="0" eb="1">
      <t>カズ</t>
    </rPh>
    <phoneticPr fontId="2"/>
  </si>
  <si>
    <t>鳩の巣</t>
    <rPh sb="0" eb="1">
      <t>ハト</t>
    </rPh>
    <rPh sb="2" eb="3">
      <t>ス</t>
    </rPh>
    <phoneticPr fontId="2"/>
  </si>
  <si>
    <t>花立</t>
    <rPh sb="0" eb="2">
      <t>ハナタテ</t>
    </rPh>
    <phoneticPr fontId="2"/>
  </si>
  <si>
    <t>坂下</t>
    <rPh sb="0" eb="2">
      <t>サカシタ</t>
    </rPh>
    <phoneticPr fontId="2"/>
  </si>
  <si>
    <t>白丸</t>
    <rPh sb="0" eb="2">
      <t>シロマル</t>
    </rPh>
    <phoneticPr fontId="2"/>
  </si>
  <si>
    <t>下</t>
    <rPh sb="0" eb="1">
      <t>シタ</t>
    </rPh>
    <phoneticPr fontId="2"/>
  </si>
  <si>
    <t>組名</t>
    <rPh sb="0" eb="1">
      <t>クミ</t>
    </rPh>
    <rPh sb="1" eb="2">
      <t>メイ</t>
    </rPh>
    <phoneticPr fontId="2"/>
  </si>
  <si>
    <t>部数</t>
    <rPh sb="0" eb="2">
      <t>ブスウ</t>
    </rPh>
    <phoneticPr fontId="2"/>
  </si>
  <si>
    <t>合計</t>
    <rPh sb="0" eb="2">
      <t>ゴウケイ</t>
    </rPh>
    <phoneticPr fontId="2"/>
  </si>
  <si>
    <t>課名</t>
    <rPh sb="0" eb="2">
      <t>カメイ</t>
    </rPh>
    <phoneticPr fontId="2"/>
  </si>
  <si>
    <t>件名</t>
    <rPh sb="0" eb="2">
      <t>ケンメイ</t>
    </rPh>
    <phoneticPr fontId="2"/>
  </si>
  <si>
    <t>組数</t>
    <rPh sb="0" eb="2">
      <t>クミスウ</t>
    </rPh>
    <phoneticPr fontId="2"/>
  </si>
  <si>
    <t>初縄田</t>
    <rPh sb="0" eb="1">
      <t>ハツ</t>
    </rPh>
    <rPh sb="1" eb="2">
      <t>ナワ</t>
    </rPh>
    <rPh sb="2" eb="3">
      <t>タ</t>
    </rPh>
    <phoneticPr fontId="2"/>
  </si>
  <si>
    <t>日向</t>
    <rPh sb="0" eb="2">
      <t>ヒナタ</t>
    </rPh>
    <phoneticPr fontId="2"/>
  </si>
  <si>
    <t>本町１</t>
    <rPh sb="0" eb="2">
      <t>ホンチョウ</t>
    </rPh>
    <phoneticPr fontId="2"/>
  </si>
  <si>
    <t>稲荷１</t>
    <rPh sb="0" eb="1">
      <t>イネ</t>
    </rPh>
    <rPh sb="1" eb="2">
      <t>ニ</t>
    </rPh>
    <phoneticPr fontId="2"/>
  </si>
  <si>
    <t>稲荷２</t>
    <rPh sb="0" eb="1">
      <t>イネ</t>
    </rPh>
    <rPh sb="1" eb="2">
      <t>ニ</t>
    </rPh>
    <phoneticPr fontId="2"/>
  </si>
  <si>
    <t>稲荷３</t>
    <rPh sb="0" eb="1">
      <t>イネ</t>
    </rPh>
    <rPh sb="1" eb="2">
      <t>ニ</t>
    </rPh>
    <phoneticPr fontId="2"/>
  </si>
  <si>
    <t>柳町</t>
    <rPh sb="0" eb="1">
      <t>ヤナギ</t>
    </rPh>
    <rPh sb="1" eb="2">
      <t>マチ</t>
    </rPh>
    <phoneticPr fontId="2"/>
  </si>
  <si>
    <t>東町１</t>
    <rPh sb="0" eb="2">
      <t>アズマチョウ</t>
    </rPh>
    <phoneticPr fontId="2"/>
  </si>
  <si>
    <t>東町２</t>
    <rPh sb="0" eb="2">
      <t>アズマチョウ</t>
    </rPh>
    <phoneticPr fontId="2"/>
  </si>
  <si>
    <t>東町３</t>
    <rPh sb="0" eb="2">
      <t>アズマチョウ</t>
    </rPh>
    <phoneticPr fontId="2"/>
  </si>
  <si>
    <t>東町４</t>
    <rPh sb="0" eb="1">
      <t>アズマ</t>
    </rPh>
    <rPh sb="1" eb="2">
      <t>チョウ</t>
    </rPh>
    <phoneticPr fontId="2"/>
  </si>
  <si>
    <t>東町５</t>
    <rPh sb="0" eb="2">
      <t>アヅマチョウ</t>
    </rPh>
    <phoneticPr fontId="2"/>
  </si>
  <si>
    <t>唐沢</t>
    <rPh sb="0" eb="2">
      <t>カラサワ</t>
    </rPh>
    <phoneticPr fontId="2"/>
  </si>
  <si>
    <t>さくら町</t>
    <rPh sb="3" eb="4">
      <t>チョウ</t>
    </rPh>
    <phoneticPr fontId="2"/>
  </si>
  <si>
    <t>西町</t>
    <rPh sb="0" eb="1">
      <t>ニシ</t>
    </rPh>
    <rPh sb="1" eb="2">
      <t>チョウ</t>
    </rPh>
    <phoneticPr fontId="2"/>
  </si>
  <si>
    <t>安寺沢</t>
    <rPh sb="0" eb="1">
      <t>アン</t>
    </rPh>
    <rPh sb="1" eb="2">
      <t>テラ</t>
    </rPh>
    <rPh sb="2" eb="3">
      <t>サワ</t>
    </rPh>
    <phoneticPr fontId="2"/>
  </si>
  <si>
    <t>余ケ野</t>
    <rPh sb="0" eb="1">
      <t>ヨ</t>
    </rPh>
    <rPh sb="2" eb="3">
      <t>ノ</t>
    </rPh>
    <phoneticPr fontId="2"/>
  </si>
  <si>
    <t>予備</t>
    <rPh sb="0" eb="2">
      <t>ヨビ</t>
    </rPh>
    <phoneticPr fontId="2"/>
  </si>
  <si>
    <t>南氷川</t>
    <rPh sb="0" eb="1">
      <t>ミナミ</t>
    </rPh>
    <rPh sb="1" eb="3">
      <t>ヒカワ</t>
    </rPh>
    <phoneticPr fontId="2"/>
  </si>
  <si>
    <t>１の１</t>
    <phoneticPr fontId="2"/>
  </si>
  <si>
    <t>１の２</t>
  </si>
  <si>
    <t>２の１</t>
    <phoneticPr fontId="2"/>
  </si>
  <si>
    <t>２の２</t>
  </si>
  <si>
    <t>２の３</t>
  </si>
  <si>
    <t>３の１</t>
    <phoneticPr fontId="2"/>
  </si>
  <si>
    <t>３の２</t>
  </si>
  <si>
    <t>城・農指</t>
    <rPh sb="0" eb="1">
      <t>シロ</t>
    </rPh>
    <rPh sb="2" eb="3">
      <t>ノウ</t>
    </rPh>
    <rPh sb="3" eb="4">
      <t>サ</t>
    </rPh>
    <phoneticPr fontId="2"/>
  </si>
  <si>
    <t>長畑</t>
    <rPh sb="0" eb="2">
      <t>ナガハタ</t>
    </rPh>
    <phoneticPr fontId="2"/>
  </si>
  <si>
    <t>１の３</t>
  </si>
  <si>
    <t>常磐</t>
    <rPh sb="0" eb="2">
      <t>トキワ</t>
    </rPh>
    <phoneticPr fontId="2"/>
  </si>
  <si>
    <t>登計上</t>
    <rPh sb="0" eb="1">
      <t>ノボル</t>
    </rPh>
    <rPh sb="1" eb="2">
      <t>ケイ</t>
    </rPh>
    <rPh sb="2" eb="3">
      <t>ウエ</t>
    </rPh>
    <phoneticPr fontId="2"/>
  </si>
  <si>
    <t>登計下</t>
    <rPh sb="0" eb="1">
      <t>ノボル</t>
    </rPh>
    <rPh sb="1" eb="2">
      <t>ケイ</t>
    </rPh>
    <rPh sb="2" eb="3">
      <t>シタ</t>
    </rPh>
    <phoneticPr fontId="2"/>
  </si>
  <si>
    <t>小留浦東１</t>
    <rPh sb="0" eb="1">
      <t>ショウ</t>
    </rPh>
    <rPh sb="1" eb="3">
      <t>トズラ</t>
    </rPh>
    <rPh sb="3" eb="4">
      <t>ヒガシ</t>
    </rPh>
    <phoneticPr fontId="2"/>
  </si>
  <si>
    <t>小留浦東2</t>
    <rPh sb="0" eb="1">
      <t>ショウ</t>
    </rPh>
    <rPh sb="1" eb="3">
      <t>トズラ</t>
    </rPh>
    <rPh sb="3" eb="4">
      <t>ヒガシ</t>
    </rPh>
    <phoneticPr fontId="2"/>
  </si>
  <si>
    <t>小留浦西１</t>
    <rPh sb="0" eb="1">
      <t>ショウ</t>
    </rPh>
    <rPh sb="1" eb="3">
      <t>トズラ</t>
    </rPh>
    <rPh sb="3" eb="4">
      <t>ニシ</t>
    </rPh>
    <phoneticPr fontId="2"/>
  </si>
  <si>
    <t>小留浦西2</t>
    <rPh sb="0" eb="1">
      <t>ショウ</t>
    </rPh>
    <rPh sb="1" eb="3">
      <t>トズラ</t>
    </rPh>
    <rPh sb="3" eb="4">
      <t>ニシ</t>
    </rPh>
    <phoneticPr fontId="2"/>
  </si>
  <si>
    <t>小留浦栄</t>
    <rPh sb="0" eb="1">
      <t>ショウ</t>
    </rPh>
    <rPh sb="1" eb="2">
      <t>トズラ</t>
    </rPh>
    <rPh sb="2" eb="3">
      <t>ウラ</t>
    </rPh>
    <rPh sb="3" eb="4">
      <t>サカ</t>
    </rPh>
    <phoneticPr fontId="2"/>
  </si>
  <si>
    <t>槐木</t>
    <rPh sb="0" eb="1">
      <t>槐</t>
    </rPh>
    <rPh sb="1" eb="2">
      <t>キ</t>
    </rPh>
    <phoneticPr fontId="2"/>
  </si>
  <si>
    <t>笹平</t>
    <rPh sb="0" eb="1">
      <t>ササ</t>
    </rPh>
    <rPh sb="1" eb="2">
      <t>ヒラ</t>
    </rPh>
    <phoneticPr fontId="2"/>
  </si>
  <si>
    <t>栃久保</t>
    <rPh sb="0" eb="1">
      <t>トチ</t>
    </rPh>
    <rPh sb="1" eb="3">
      <t>クボ</t>
    </rPh>
    <phoneticPr fontId="2"/>
  </si>
  <si>
    <t>１の２</t>
    <phoneticPr fontId="2"/>
  </si>
  <si>
    <t>２</t>
    <phoneticPr fontId="2"/>
  </si>
  <si>
    <t>３</t>
  </si>
  <si>
    <t>４</t>
  </si>
  <si>
    <t>５</t>
  </si>
  <si>
    <t>６</t>
  </si>
  <si>
    <t>７</t>
  </si>
  <si>
    <t>８</t>
  </si>
  <si>
    <t>１０</t>
  </si>
  <si>
    <t>１１</t>
  </si>
  <si>
    <t>１２</t>
  </si>
  <si>
    <t>町営住宅東</t>
    <rPh sb="0" eb="2">
      <t>チョウエイ</t>
    </rPh>
    <rPh sb="2" eb="4">
      <t>ジュウタク</t>
    </rPh>
    <rPh sb="4" eb="5">
      <t>ヒガシ</t>
    </rPh>
    <phoneticPr fontId="2"/>
  </si>
  <si>
    <t>町営住宅西</t>
    <rPh sb="0" eb="2">
      <t>チョウエイ</t>
    </rPh>
    <rPh sb="2" eb="4">
      <t>ジュウタク</t>
    </rPh>
    <rPh sb="4" eb="5">
      <t>ニシ</t>
    </rPh>
    <phoneticPr fontId="2"/>
  </si>
  <si>
    <t>町営住宅南</t>
    <rPh sb="0" eb="2">
      <t>チョウエイ</t>
    </rPh>
    <rPh sb="2" eb="4">
      <t>ジュウタク</t>
    </rPh>
    <rPh sb="4" eb="5">
      <t>ミナミ</t>
    </rPh>
    <phoneticPr fontId="2"/>
  </si>
  <si>
    <t>町営住宅北</t>
    <rPh sb="0" eb="2">
      <t>チョウエイ</t>
    </rPh>
    <rPh sb="2" eb="4">
      <t>ジュウタク</t>
    </rPh>
    <rPh sb="4" eb="5">
      <t>キタ</t>
    </rPh>
    <phoneticPr fontId="2"/>
  </si>
  <si>
    <t>奥工社宅</t>
    <rPh sb="0" eb="1">
      <t>オク</t>
    </rPh>
    <rPh sb="1" eb="2">
      <t>コウ</t>
    </rPh>
    <rPh sb="2" eb="4">
      <t>シャタク</t>
    </rPh>
    <phoneticPr fontId="2"/>
  </si>
  <si>
    <t>寺地</t>
    <rPh sb="0" eb="2">
      <t>テラジ</t>
    </rPh>
    <phoneticPr fontId="2"/>
  </si>
  <si>
    <t>大沢</t>
    <rPh sb="0" eb="1">
      <t>オオ</t>
    </rPh>
    <rPh sb="1" eb="2">
      <t>サワ</t>
    </rPh>
    <phoneticPr fontId="2"/>
  </si>
  <si>
    <t>中</t>
    <rPh sb="0" eb="1">
      <t>ナカ</t>
    </rPh>
    <phoneticPr fontId="2"/>
  </si>
  <si>
    <t>小菅</t>
    <rPh sb="0" eb="2">
      <t>コスゲ</t>
    </rPh>
    <phoneticPr fontId="2"/>
  </si>
  <si>
    <t>日原</t>
    <rPh sb="0" eb="1">
      <t>ヒ</t>
    </rPh>
    <rPh sb="1" eb="2">
      <t>ハラ</t>
    </rPh>
    <phoneticPr fontId="2"/>
  </si>
  <si>
    <t>上</t>
    <rPh sb="0" eb="1">
      <t>ウエ</t>
    </rPh>
    <phoneticPr fontId="2"/>
  </si>
  <si>
    <t>東上</t>
    <rPh sb="0" eb="1">
      <t>ヒガシ</t>
    </rPh>
    <rPh sb="1" eb="2">
      <t>ウエ</t>
    </rPh>
    <phoneticPr fontId="2"/>
  </si>
  <si>
    <t>東中</t>
    <rPh sb="0" eb="1">
      <t>ヒガシ</t>
    </rPh>
    <rPh sb="1" eb="2">
      <t>ナカ</t>
    </rPh>
    <phoneticPr fontId="2"/>
  </si>
  <si>
    <t>東下</t>
    <rPh sb="0" eb="1">
      <t>ヒガシ</t>
    </rPh>
    <rPh sb="1" eb="2">
      <t>シタ</t>
    </rPh>
    <phoneticPr fontId="2"/>
  </si>
  <si>
    <t>中上</t>
    <rPh sb="0" eb="1">
      <t>ナカ</t>
    </rPh>
    <rPh sb="1" eb="2">
      <t>ウエ</t>
    </rPh>
    <phoneticPr fontId="2"/>
  </si>
  <si>
    <t>中下</t>
    <rPh sb="0" eb="1">
      <t>ナカ</t>
    </rPh>
    <rPh sb="1" eb="2">
      <t>シタ</t>
    </rPh>
    <phoneticPr fontId="2"/>
  </si>
  <si>
    <t>西上</t>
    <rPh sb="0" eb="1">
      <t>ニシ</t>
    </rPh>
    <rPh sb="1" eb="2">
      <t>ウエ</t>
    </rPh>
    <phoneticPr fontId="2"/>
  </si>
  <si>
    <t>西下</t>
    <rPh sb="0" eb="1">
      <t>ニシ</t>
    </rPh>
    <rPh sb="1" eb="2">
      <t>シタ</t>
    </rPh>
    <phoneticPr fontId="2"/>
  </si>
  <si>
    <t>西原</t>
    <rPh sb="0" eb="1">
      <t>ニシ</t>
    </rPh>
    <rPh sb="1" eb="2">
      <t>ハラ</t>
    </rPh>
    <phoneticPr fontId="2"/>
  </si>
  <si>
    <t>神庭上</t>
    <rPh sb="0" eb="1">
      <t>カミ</t>
    </rPh>
    <rPh sb="1" eb="2">
      <t>ニワ</t>
    </rPh>
    <rPh sb="2" eb="3">
      <t>ウエ</t>
    </rPh>
    <phoneticPr fontId="2"/>
  </si>
  <si>
    <t>神庭東</t>
    <rPh sb="0" eb="1">
      <t>カミ</t>
    </rPh>
    <rPh sb="1" eb="2">
      <t>ニワ</t>
    </rPh>
    <rPh sb="2" eb="3">
      <t>ヒガシ</t>
    </rPh>
    <phoneticPr fontId="2"/>
  </si>
  <si>
    <t>神庭西</t>
    <rPh sb="0" eb="1">
      <t>カミ</t>
    </rPh>
    <rPh sb="1" eb="2">
      <t>ニワ</t>
    </rPh>
    <rPh sb="2" eb="3">
      <t>ニシ</t>
    </rPh>
    <phoneticPr fontId="2"/>
  </si>
  <si>
    <t>上坂</t>
    <rPh sb="0" eb="1">
      <t>ウエ</t>
    </rPh>
    <rPh sb="1" eb="2">
      <t>サカ</t>
    </rPh>
    <phoneticPr fontId="2"/>
  </si>
  <si>
    <t>柿平</t>
    <rPh sb="0" eb="1">
      <t>カキ</t>
    </rPh>
    <rPh sb="1" eb="2">
      <t>タイ</t>
    </rPh>
    <phoneticPr fontId="2"/>
  </si>
  <si>
    <t>大加</t>
    <rPh sb="0" eb="1">
      <t>オオカ</t>
    </rPh>
    <rPh sb="1" eb="2">
      <t>カ</t>
    </rPh>
    <phoneticPr fontId="2"/>
  </si>
  <si>
    <t>中野西</t>
    <rPh sb="0" eb="1">
      <t>ナカ</t>
    </rPh>
    <rPh sb="1" eb="2">
      <t>ノ</t>
    </rPh>
    <rPh sb="2" eb="3">
      <t>ニシ</t>
    </rPh>
    <phoneticPr fontId="2"/>
  </si>
  <si>
    <t>中野東</t>
    <rPh sb="0" eb="1">
      <t>ナカ</t>
    </rPh>
    <rPh sb="1" eb="2">
      <t>ノ</t>
    </rPh>
    <rPh sb="2" eb="3">
      <t>ヒガシ</t>
    </rPh>
    <phoneticPr fontId="2"/>
  </si>
  <si>
    <t>中野中</t>
    <rPh sb="0" eb="1">
      <t>ナカ</t>
    </rPh>
    <rPh sb="1" eb="2">
      <t>ノ</t>
    </rPh>
    <rPh sb="2" eb="3">
      <t>ナカ</t>
    </rPh>
    <phoneticPr fontId="2"/>
  </si>
  <si>
    <t>下野西</t>
    <rPh sb="0" eb="2">
      <t>シモノ</t>
    </rPh>
    <rPh sb="2" eb="3">
      <t>ニシ</t>
    </rPh>
    <phoneticPr fontId="2"/>
  </si>
  <si>
    <t>下野東</t>
    <rPh sb="0" eb="2">
      <t>シモノ</t>
    </rPh>
    <rPh sb="2" eb="3">
      <t>ヒガシ</t>
    </rPh>
    <phoneticPr fontId="2"/>
  </si>
  <si>
    <t>上野</t>
    <rPh sb="0" eb="1">
      <t>ウエ</t>
    </rPh>
    <rPh sb="1" eb="2">
      <t>ノ</t>
    </rPh>
    <phoneticPr fontId="2"/>
  </si>
  <si>
    <t>寺野</t>
    <rPh sb="0" eb="1">
      <t>テラジ</t>
    </rPh>
    <rPh sb="1" eb="2">
      <t>ノ</t>
    </rPh>
    <phoneticPr fontId="2"/>
  </si>
  <si>
    <t>境</t>
    <rPh sb="0" eb="1">
      <t>サカイ</t>
    </rPh>
    <phoneticPr fontId="2"/>
  </si>
  <si>
    <t>橋詰</t>
    <rPh sb="0" eb="1">
      <t>ハシ</t>
    </rPh>
    <rPh sb="1" eb="2">
      <t>ツ</t>
    </rPh>
    <phoneticPr fontId="2"/>
  </si>
  <si>
    <t>桧村西</t>
    <rPh sb="0" eb="1">
      <t>ヒノキ</t>
    </rPh>
    <rPh sb="1" eb="2">
      <t>ムラ</t>
    </rPh>
    <rPh sb="2" eb="3">
      <t>ニシ</t>
    </rPh>
    <phoneticPr fontId="2"/>
  </si>
  <si>
    <t>桧村上</t>
    <rPh sb="0" eb="1">
      <t>ヒノキ</t>
    </rPh>
    <rPh sb="1" eb="2">
      <t>ムラ</t>
    </rPh>
    <rPh sb="2" eb="3">
      <t>ウエ</t>
    </rPh>
    <phoneticPr fontId="2"/>
  </si>
  <si>
    <t>桧村東上</t>
    <rPh sb="0" eb="1">
      <t>ヒノキ</t>
    </rPh>
    <rPh sb="1" eb="2">
      <t>ムラ</t>
    </rPh>
    <rPh sb="2" eb="3">
      <t>ヒガシ</t>
    </rPh>
    <rPh sb="3" eb="4">
      <t>ウエ</t>
    </rPh>
    <phoneticPr fontId="2"/>
  </si>
  <si>
    <t>中山</t>
    <rPh sb="0" eb="2">
      <t>ナカヤマ</t>
    </rPh>
    <phoneticPr fontId="2"/>
  </si>
  <si>
    <t>奥水根</t>
    <rPh sb="0" eb="1">
      <t>オク</t>
    </rPh>
    <rPh sb="1" eb="2">
      <t>ミズ</t>
    </rPh>
    <rPh sb="2" eb="3">
      <t>ネ</t>
    </rPh>
    <phoneticPr fontId="2"/>
  </si>
  <si>
    <t>水根</t>
    <rPh sb="0" eb="1">
      <t>ミズ</t>
    </rPh>
    <rPh sb="1" eb="2">
      <t>ネ</t>
    </rPh>
    <phoneticPr fontId="2"/>
  </si>
  <si>
    <t>中山沢</t>
    <rPh sb="0" eb="2">
      <t>ナカヤマ</t>
    </rPh>
    <rPh sb="2" eb="3">
      <t>サワ</t>
    </rPh>
    <phoneticPr fontId="2"/>
  </si>
  <si>
    <t>板小屋</t>
    <rPh sb="0" eb="1">
      <t>イタゴ</t>
    </rPh>
    <rPh sb="1" eb="3">
      <t>コヤ</t>
    </rPh>
    <phoneticPr fontId="2"/>
  </si>
  <si>
    <t>梅久保</t>
    <rPh sb="0" eb="1">
      <t>ウメ</t>
    </rPh>
    <rPh sb="1" eb="3">
      <t>クボ</t>
    </rPh>
    <phoneticPr fontId="2"/>
  </si>
  <si>
    <t>麦山</t>
    <rPh sb="0" eb="1">
      <t>ムギ</t>
    </rPh>
    <rPh sb="1" eb="2">
      <t>ヤマ</t>
    </rPh>
    <phoneticPr fontId="2"/>
  </si>
  <si>
    <t>第１</t>
    <rPh sb="0" eb="1">
      <t>ダイ</t>
    </rPh>
    <phoneticPr fontId="2"/>
  </si>
  <si>
    <t>第2</t>
    <rPh sb="0" eb="1">
      <t>ダイ</t>
    </rPh>
    <phoneticPr fontId="2"/>
  </si>
  <si>
    <t>峰</t>
    <rPh sb="0" eb="1">
      <t>ミネ</t>
    </rPh>
    <phoneticPr fontId="2"/>
  </si>
  <si>
    <t>奥</t>
    <rPh sb="0" eb="1">
      <t>オク</t>
    </rPh>
    <phoneticPr fontId="2"/>
  </si>
  <si>
    <t>下り</t>
    <rPh sb="0" eb="1">
      <t>クダ</t>
    </rPh>
    <phoneticPr fontId="2"/>
  </si>
  <si>
    <t>全組数</t>
    <rPh sb="0" eb="1">
      <t>ゼン</t>
    </rPh>
    <rPh sb="1" eb="2">
      <t>クミ</t>
    </rPh>
    <rPh sb="2" eb="3">
      <t>スウ</t>
    </rPh>
    <phoneticPr fontId="2"/>
  </si>
  <si>
    <t>配布部数</t>
    <rPh sb="0" eb="2">
      <t>ハイフ</t>
    </rPh>
    <rPh sb="2" eb="4">
      <t>ブスウ</t>
    </rPh>
    <phoneticPr fontId="2"/>
  </si>
  <si>
    <t>予備配布数</t>
    <rPh sb="0" eb="2">
      <t>ヨビ</t>
    </rPh>
    <rPh sb="2" eb="4">
      <t>ハイフ</t>
    </rPh>
    <rPh sb="4" eb="5">
      <t>スウ</t>
    </rPh>
    <phoneticPr fontId="2"/>
  </si>
  <si>
    <t>全配布部数</t>
    <rPh sb="0" eb="1">
      <t>ゼン</t>
    </rPh>
    <rPh sb="1" eb="3">
      <t>ハイフ</t>
    </rPh>
    <rPh sb="3" eb="5">
      <t>ブスウ</t>
    </rPh>
    <phoneticPr fontId="2"/>
  </si>
  <si>
    <t>宮前町</t>
    <rPh sb="0" eb="1">
      <t>ミヤ</t>
    </rPh>
    <rPh sb="1" eb="2">
      <t>マエ</t>
    </rPh>
    <rPh sb="2" eb="3">
      <t>チョウ</t>
    </rPh>
    <phoneticPr fontId="2"/>
  </si>
  <si>
    <t>予備</t>
    <rPh sb="0" eb="2">
      <t>ヨビ</t>
    </rPh>
    <phoneticPr fontId="2"/>
  </si>
  <si>
    <t>今月号の広報おくたまを</t>
    <rPh sb="0" eb="2">
      <t>コンゲツ</t>
    </rPh>
    <rPh sb="2" eb="3">
      <t>ゴウ</t>
    </rPh>
    <rPh sb="4" eb="6">
      <t>コウホウ</t>
    </rPh>
    <phoneticPr fontId="2"/>
  </si>
  <si>
    <t>川井</t>
    <rPh sb="0" eb="2">
      <t>カワイ</t>
    </rPh>
    <phoneticPr fontId="2"/>
  </si>
  <si>
    <t>大丹波</t>
    <rPh sb="0" eb="1">
      <t>オオ</t>
    </rPh>
    <rPh sb="1" eb="3">
      <t>タンバ</t>
    </rPh>
    <phoneticPr fontId="2"/>
  </si>
  <si>
    <t>梅沢</t>
    <rPh sb="0" eb="1">
      <t>ウメ</t>
    </rPh>
    <rPh sb="1" eb="2">
      <t>サワ</t>
    </rPh>
    <phoneticPr fontId="2"/>
  </si>
  <si>
    <t>丹三郎</t>
    <rPh sb="0" eb="1">
      <t>タン</t>
    </rPh>
    <rPh sb="1" eb="3">
      <t>サブロウ</t>
    </rPh>
    <phoneticPr fontId="2"/>
  </si>
  <si>
    <t>小丹波</t>
    <rPh sb="0" eb="1">
      <t>ショウ</t>
    </rPh>
    <rPh sb="1" eb="3">
      <t>タンバ</t>
    </rPh>
    <phoneticPr fontId="2"/>
  </si>
  <si>
    <t>棚沢</t>
    <rPh sb="0" eb="2">
      <t>タナサワ</t>
    </rPh>
    <phoneticPr fontId="2"/>
  </si>
  <si>
    <t>白丸</t>
    <rPh sb="0" eb="2">
      <t>シロマル</t>
    </rPh>
    <phoneticPr fontId="2"/>
  </si>
  <si>
    <t>大氷川</t>
    <rPh sb="0" eb="1">
      <t>オオ</t>
    </rPh>
    <rPh sb="1" eb="3">
      <t>ヒカワ</t>
    </rPh>
    <phoneticPr fontId="2"/>
  </si>
  <si>
    <t>南氷川</t>
    <rPh sb="0" eb="1">
      <t>ミナミ</t>
    </rPh>
    <rPh sb="1" eb="3">
      <t>ヒカワ</t>
    </rPh>
    <phoneticPr fontId="2"/>
  </si>
  <si>
    <t>長畑</t>
    <rPh sb="0" eb="2">
      <t>ナガハタ</t>
    </rPh>
    <phoneticPr fontId="2"/>
  </si>
  <si>
    <t>常磐</t>
    <rPh sb="0" eb="2">
      <t>トキワ</t>
    </rPh>
    <phoneticPr fontId="2"/>
  </si>
  <si>
    <t>栃久保</t>
    <rPh sb="0" eb="1">
      <t>トチ</t>
    </rPh>
    <rPh sb="1" eb="3">
      <t>クボ</t>
    </rPh>
    <phoneticPr fontId="2"/>
  </si>
  <si>
    <t>大沢</t>
    <rPh sb="0" eb="1">
      <t>オオ</t>
    </rPh>
    <rPh sb="1" eb="2">
      <t>サワ</t>
    </rPh>
    <phoneticPr fontId="2"/>
  </si>
  <si>
    <t>日原</t>
    <rPh sb="0" eb="1">
      <t>ヒ</t>
    </rPh>
    <rPh sb="1" eb="2">
      <t>ハラ</t>
    </rPh>
    <phoneticPr fontId="2"/>
  </si>
  <si>
    <t>海沢</t>
    <rPh sb="0" eb="1">
      <t>ウミ</t>
    </rPh>
    <rPh sb="1" eb="2">
      <t>サワ</t>
    </rPh>
    <phoneticPr fontId="2"/>
  </si>
  <si>
    <t>境</t>
    <rPh sb="0" eb="1">
      <t>サカイ</t>
    </rPh>
    <phoneticPr fontId="2"/>
  </si>
  <si>
    <t>中山</t>
    <rPh sb="0" eb="2">
      <t>ナカヤマ</t>
    </rPh>
    <phoneticPr fontId="2"/>
  </si>
  <si>
    <t>回覧配布枚数</t>
    <rPh sb="0" eb="2">
      <t>カイラン</t>
    </rPh>
    <rPh sb="2" eb="4">
      <t>ハイフ</t>
    </rPh>
    <rPh sb="4" eb="6">
      <t>マイスウ</t>
    </rPh>
    <phoneticPr fontId="2"/>
  </si>
  <si>
    <t>自治会名</t>
    <rPh sb="0" eb="2">
      <t>ジチ</t>
    </rPh>
    <rPh sb="2" eb="3">
      <t>カイ</t>
    </rPh>
    <rPh sb="3" eb="4">
      <t>メイ</t>
    </rPh>
    <phoneticPr fontId="2"/>
  </si>
  <si>
    <t>横道２</t>
    <rPh sb="0" eb="2">
      <t>ヨコミチ</t>
    </rPh>
    <phoneticPr fontId="2"/>
  </si>
  <si>
    <t>横道１</t>
    <rPh sb="0" eb="2">
      <t>ヨコミチ</t>
    </rPh>
    <phoneticPr fontId="2"/>
  </si>
  <si>
    <t>町営日向上</t>
    <rPh sb="0" eb="2">
      <t>チョウエイ</t>
    </rPh>
    <rPh sb="2" eb="4">
      <t>ヒナタ</t>
    </rPh>
    <rPh sb="4" eb="5">
      <t>ウエ</t>
    </rPh>
    <phoneticPr fontId="2"/>
  </si>
  <si>
    <t>町営日向下</t>
    <rPh sb="0" eb="2">
      <t>チョウエイ</t>
    </rPh>
    <rPh sb="2" eb="4">
      <t>ヒナタ</t>
    </rPh>
    <rPh sb="4" eb="5">
      <t>シタ</t>
    </rPh>
    <phoneticPr fontId="2"/>
  </si>
  <si>
    <t>総務課</t>
    <rPh sb="0" eb="3">
      <t>ソウムカ</t>
    </rPh>
    <phoneticPr fontId="2"/>
  </si>
  <si>
    <t>計</t>
    <rPh sb="0" eb="1">
      <t>ケイ</t>
    </rPh>
    <phoneticPr fontId="2"/>
  </si>
  <si>
    <t>神庭中</t>
    <rPh sb="0" eb="1">
      <t>カミ</t>
    </rPh>
    <rPh sb="1" eb="2">
      <t>ニワ</t>
    </rPh>
    <rPh sb="2" eb="3">
      <t>ナカ</t>
    </rPh>
    <phoneticPr fontId="2"/>
  </si>
  <si>
    <t>弁天</t>
    <rPh sb="0" eb="2">
      <t>ベンテン</t>
    </rPh>
    <phoneticPr fontId="2"/>
  </si>
  <si>
    <t>９の１</t>
    <phoneticPr fontId="2"/>
  </si>
  <si>
    <t>９の２</t>
    <phoneticPr fontId="2"/>
  </si>
  <si>
    <t>運動公園下</t>
    <rPh sb="0" eb="2">
      <t>ウンドウ</t>
    </rPh>
    <rPh sb="2" eb="4">
      <t>コウエン</t>
    </rPh>
    <rPh sb="4" eb="5">
      <t>シタ</t>
    </rPh>
    <phoneticPr fontId="2"/>
  </si>
  <si>
    <t>※平成27年4月1日～変更</t>
    <rPh sb="1" eb="3">
      <t>ヘイセイ</t>
    </rPh>
    <rPh sb="5" eb="6">
      <t>ネン</t>
    </rPh>
    <rPh sb="7" eb="8">
      <t>ツキ</t>
    </rPh>
    <rPh sb="9" eb="10">
      <t>ニチ</t>
    </rPh>
    <rPh sb="11" eb="13">
      <t>ヘンコウ</t>
    </rPh>
    <phoneticPr fontId="2"/>
  </si>
  <si>
    <t>27.6.1～変更</t>
    <rPh sb="7" eb="9">
      <t>ヘンコウ</t>
    </rPh>
    <phoneticPr fontId="2"/>
  </si>
  <si>
    <t>※平成27年11月1日～変更</t>
    <phoneticPr fontId="2"/>
  </si>
  <si>
    <t>※平成28年4月15日～変更</t>
    <phoneticPr fontId="2"/>
  </si>
  <si>
    <t>※平成28年6月30日～変更</t>
    <rPh sb="12" eb="14">
      <t>ヘンコウ</t>
    </rPh>
    <phoneticPr fontId="2"/>
  </si>
  <si>
    <t>※平成29年10月25日～変更</t>
    <rPh sb="1" eb="3">
      <t>ヘイセイ</t>
    </rPh>
    <rPh sb="5" eb="6">
      <t>ネン</t>
    </rPh>
    <rPh sb="8" eb="9">
      <t>ツキ</t>
    </rPh>
    <rPh sb="11" eb="12">
      <t>ニチ</t>
    </rPh>
    <rPh sb="13" eb="15">
      <t>ヘンコウ</t>
    </rPh>
    <phoneticPr fontId="2"/>
  </si>
  <si>
    <t>※平成29年10月25日～変更</t>
    <phoneticPr fontId="2"/>
  </si>
  <si>
    <t>※平成30年4月25日～変更</t>
    <phoneticPr fontId="2"/>
  </si>
  <si>
    <t>n11/</t>
    <phoneticPr fontId="2"/>
  </si>
  <si>
    <t>※平成30年10月5日～変更</t>
    <phoneticPr fontId="2"/>
  </si>
  <si>
    <t>30.11.2～変更</t>
    <rPh sb="8" eb="10">
      <t>ヘンコウ</t>
    </rPh>
    <phoneticPr fontId="2"/>
  </si>
  <si>
    <t>本町２</t>
    <rPh sb="0" eb="1">
      <t>ホン</t>
    </rPh>
    <rPh sb="1" eb="2">
      <t>チョウ</t>
    </rPh>
    <phoneticPr fontId="2"/>
  </si>
  <si>
    <t>本町３</t>
    <rPh sb="0" eb="2">
      <t>ホンチョウ</t>
    </rPh>
    <phoneticPr fontId="2"/>
  </si>
  <si>
    <t>※平成31年4月12日～変更</t>
    <phoneticPr fontId="2"/>
  </si>
  <si>
    <t>※令和2年4月2日～変更</t>
    <rPh sb="1" eb="3">
      <t>レイワ</t>
    </rPh>
    <phoneticPr fontId="2"/>
  </si>
  <si>
    <t>※令和2年4月7日～変更</t>
    <rPh sb="1" eb="3">
      <t>レイワ</t>
    </rPh>
    <phoneticPr fontId="2"/>
  </si>
  <si>
    <t>※令和2年5月1日～変更</t>
    <rPh sb="1" eb="3">
      <t>レイワ</t>
    </rPh>
    <rPh sb="4" eb="5">
      <t>ネン</t>
    </rPh>
    <rPh sb="6" eb="7">
      <t>ツキ</t>
    </rPh>
    <rPh sb="8" eb="9">
      <t>ニチ</t>
    </rPh>
    <rPh sb="10" eb="12">
      <t>ヘンコウ</t>
    </rPh>
    <phoneticPr fontId="2"/>
  </si>
  <si>
    <t>※令和2年5月1日～変更</t>
    <rPh sb="1" eb="3">
      <t>レイワ</t>
    </rPh>
    <phoneticPr fontId="2"/>
  </si>
  <si>
    <t>※令和2年5月11日～変更</t>
    <rPh sb="1" eb="2">
      <t>レイ</t>
    </rPh>
    <rPh sb="2" eb="3">
      <t>カズ</t>
    </rPh>
    <rPh sb="4" eb="5">
      <t>ネン</t>
    </rPh>
    <rPh sb="6" eb="7">
      <t>ツキ</t>
    </rPh>
    <rPh sb="9" eb="10">
      <t>ニチ</t>
    </rPh>
    <rPh sb="11" eb="13">
      <t>ヘンコウ</t>
    </rPh>
    <phoneticPr fontId="2"/>
  </si>
  <si>
    <t>坂本</t>
    <rPh sb="0" eb="2">
      <t>サカモト</t>
    </rPh>
    <phoneticPr fontId="2"/>
  </si>
  <si>
    <t>熱海上</t>
    <rPh sb="0" eb="2">
      <t>アタミ</t>
    </rPh>
    <rPh sb="2" eb="3">
      <t>ウエ</t>
    </rPh>
    <phoneticPr fontId="2"/>
  </si>
  <si>
    <t>熱海下</t>
    <rPh sb="0" eb="2">
      <t>アタミ</t>
    </rPh>
    <rPh sb="2" eb="3">
      <t>シタ</t>
    </rPh>
    <phoneticPr fontId="2"/>
  </si>
  <si>
    <t>留浦</t>
    <rPh sb="0" eb="2">
      <t>トズラ</t>
    </rPh>
    <phoneticPr fontId="2"/>
  </si>
  <si>
    <t>小河内予備</t>
    <rPh sb="0" eb="3">
      <t>オゴウチ</t>
    </rPh>
    <rPh sb="3" eb="5">
      <t>ヨビ</t>
    </rPh>
    <phoneticPr fontId="2"/>
  </si>
  <si>
    <t>※令和3年4月6日～変更</t>
    <rPh sb="1" eb="3">
      <t>レイワ</t>
    </rPh>
    <rPh sb="4" eb="5">
      <t>ネン</t>
    </rPh>
    <rPh sb="6" eb="7">
      <t>ガツ</t>
    </rPh>
    <rPh sb="8" eb="9">
      <t>カ</t>
    </rPh>
    <rPh sb="10" eb="12">
      <t>ヘンコウ</t>
    </rPh>
    <phoneticPr fontId="2"/>
  </si>
  <si>
    <t>※令和3年4月6日変更⇒板小屋なし</t>
    <rPh sb="1" eb="3">
      <t>レイワ</t>
    </rPh>
    <rPh sb="4" eb="5">
      <t>ネン</t>
    </rPh>
    <rPh sb="6" eb="7">
      <t>ガツ</t>
    </rPh>
    <rPh sb="8" eb="9">
      <t>カ</t>
    </rPh>
    <rPh sb="9" eb="11">
      <t>ヘンコウ</t>
    </rPh>
    <rPh sb="12" eb="13">
      <t>イタ</t>
    </rPh>
    <rPh sb="13" eb="15">
      <t>ゴヤ</t>
    </rPh>
    <phoneticPr fontId="2"/>
  </si>
  <si>
    <t>※令和3年4月26日～変更</t>
    <rPh sb="1" eb="3">
      <t>レイワ</t>
    </rPh>
    <phoneticPr fontId="2"/>
  </si>
  <si>
    <t>※令和3年4月27日～変更</t>
    <rPh sb="1" eb="3">
      <t>レイワ</t>
    </rPh>
    <phoneticPr fontId="2"/>
  </si>
  <si>
    <t>※令和2年5月11日～変更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</si>
  <si>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※令和2年5月17日～変更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</si>
  <si>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※令和3年5月21日日～変更</t>
    <rPh sb="1" eb="3">
      <t>レイワ</t>
    </rPh>
    <rPh sb="4" eb="5">
      <t>ネン</t>
    </rPh>
    <rPh sb="6" eb="7">
      <t>ガツ</t>
    </rPh>
    <rPh sb="9" eb="10">
      <t>ニチ</t>
    </rPh>
    <phoneticPr fontId="2"/>
  </si>
  <si>
    <t>※令和3年8月10日～変更</t>
    <rPh sb="1" eb="3">
      <t>レイワ</t>
    </rPh>
    <phoneticPr fontId="2"/>
  </si>
  <si>
    <t>中組上</t>
    <rPh sb="0" eb="2">
      <t>ナカグミ</t>
    </rPh>
    <rPh sb="2" eb="3">
      <t>ウエ</t>
    </rPh>
    <phoneticPr fontId="2"/>
  </si>
  <si>
    <t>中組中</t>
    <rPh sb="0" eb="1">
      <t>ナカ</t>
    </rPh>
    <rPh sb="1" eb="2">
      <t>クミ</t>
    </rPh>
    <rPh sb="2" eb="3">
      <t>チュウ</t>
    </rPh>
    <phoneticPr fontId="2"/>
  </si>
  <si>
    <t>中組下</t>
    <rPh sb="2" eb="3">
      <t>シタ</t>
    </rPh>
    <phoneticPr fontId="2"/>
  </si>
  <si>
    <t>一班　大氷川</t>
    <rPh sb="3" eb="4">
      <t>オオ</t>
    </rPh>
    <rPh sb="4" eb="6">
      <t>ヒカワ</t>
    </rPh>
    <phoneticPr fontId="2"/>
  </si>
  <si>
    <t>二班　大氷川</t>
    <rPh sb="3" eb="4">
      <t>オオ</t>
    </rPh>
    <rPh sb="4" eb="6">
      <t>ヒカワ</t>
    </rPh>
    <phoneticPr fontId="2"/>
  </si>
  <si>
    <t>三班　大氷川</t>
    <rPh sb="3" eb="4">
      <t>オオ</t>
    </rPh>
    <rPh sb="4" eb="6">
      <t>ヒカワ</t>
    </rPh>
    <phoneticPr fontId="2"/>
  </si>
  <si>
    <t>四班　大氷川</t>
    <rPh sb="3" eb="4">
      <t>オオ</t>
    </rPh>
    <rPh sb="4" eb="6">
      <t>ヒカワ</t>
    </rPh>
    <phoneticPr fontId="2"/>
  </si>
  <si>
    <t>五班　大氷川</t>
    <rPh sb="3" eb="4">
      <t>オオ</t>
    </rPh>
    <rPh sb="4" eb="6">
      <t>ヒカワ</t>
    </rPh>
    <phoneticPr fontId="2"/>
  </si>
  <si>
    <t>六班　大氷川</t>
    <rPh sb="3" eb="4">
      <t>オオ</t>
    </rPh>
    <rPh sb="4" eb="6">
      <t>ヒカワ</t>
    </rPh>
    <phoneticPr fontId="2"/>
  </si>
  <si>
    <t>※令和4年4月25日～変更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</si>
  <si>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小河内（原　地域）</t>
    <rPh sb="0" eb="3">
      <t>オゴウチ</t>
    </rPh>
    <rPh sb="4" eb="5">
      <t>ハラ</t>
    </rPh>
    <rPh sb="6" eb="8">
      <t>チイキ</t>
    </rPh>
    <phoneticPr fontId="2"/>
  </si>
  <si>
    <t>小河内（川野　地域）</t>
    <rPh sb="4" eb="6">
      <t>カワノ</t>
    </rPh>
    <rPh sb="7" eb="9">
      <t>チイキ</t>
    </rPh>
    <phoneticPr fontId="2"/>
  </si>
  <si>
    <t>小河内（峰谷　地域）</t>
    <rPh sb="0" eb="3">
      <t>オゴウチ</t>
    </rPh>
    <rPh sb="4" eb="5">
      <t>ミネ</t>
    </rPh>
    <rPh sb="5" eb="6">
      <t>タニ</t>
    </rPh>
    <rPh sb="7" eb="9">
      <t>チイキ</t>
    </rPh>
    <phoneticPr fontId="2"/>
  </si>
  <si>
    <t>小河内（留浦　地域）</t>
    <rPh sb="0" eb="3">
      <t>オゴウチ</t>
    </rPh>
    <rPh sb="4" eb="5">
      <t>トメ</t>
    </rPh>
    <rPh sb="5" eb="6">
      <t>ウラ</t>
    </rPh>
    <rPh sb="7" eb="9">
      <t>チイキ</t>
    </rPh>
    <phoneticPr fontId="2"/>
  </si>
  <si>
    <t>小河内（自治会長）</t>
    <rPh sb="0" eb="3">
      <t>オゴウチ</t>
    </rPh>
    <rPh sb="4" eb="8">
      <t>ジチカイチョウ</t>
    </rPh>
    <phoneticPr fontId="2"/>
  </si>
  <si>
    <t>※令和4年5月6日～変更</t>
    <rPh sb="1" eb="3">
      <t>レイワ</t>
    </rPh>
    <rPh sb="4" eb="5">
      <t>ネン</t>
    </rPh>
    <rPh sb="6" eb="7">
      <t>ツキ</t>
    </rPh>
    <rPh sb="8" eb="9">
      <t>ニチ</t>
    </rPh>
    <rPh sb="10" eb="12">
      <t>ヘンコウ</t>
    </rPh>
    <phoneticPr fontId="2"/>
  </si>
  <si>
    <t>※令和4年5月16日～変更</t>
    <rPh sb="1" eb="3">
      <t>レイワ</t>
    </rPh>
    <rPh sb="4" eb="5">
      <t>ネン</t>
    </rPh>
    <rPh sb="6" eb="7">
      <t>ツキ</t>
    </rPh>
    <rPh sb="9" eb="10">
      <t>ニチ</t>
    </rPh>
    <rPh sb="11" eb="13">
      <t>ヘンコウ</t>
    </rPh>
    <phoneticPr fontId="2"/>
  </si>
  <si>
    <t>鍛冶屋</t>
    <rPh sb="0" eb="3">
      <t>カジヤ</t>
    </rPh>
    <phoneticPr fontId="2"/>
  </si>
  <si>
    <t>※自治会長</t>
    <rPh sb="1" eb="5">
      <t>ジチカイチョウ</t>
    </rPh>
    <phoneticPr fontId="2"/>
  </si>
  <si>
    <t>※令和4年6月6日　自治会復帰</t>
    <rPh sb="1" eb="3">
      <t>レイワ</t>
    </rPh>
    <rPh sb="4" eb="5">
      <t>ネン</t>
    </rPh>
    <rPh sb="6" eb="7">
      <t>ガツ</t>
    </rPh>
    <rPh sb="8" eb="9">
      <t>ニチ</t>
    </rPh>
    <rPh sb="10" eb="13">
      <t>ジチカイ</t>
    </rPh>
    <rPh sb="13" eb="15">
      <t>フッキ</t>
    </rPh>
    <phoneticPr fontId="2"/>
  </si>
  <si>
    <t>※令和4年6月13日～変更</t>
    <rPh sb="1" eb="3">
      <t>レイワ</t>
    </rPh>
    <rPh sb="4" eb="5">
      <t>ネン</t>
    </rPh>
    <rPh sb="6" eb="7">
      <t>ガツ</t>
    </rPh>
    <rPh sb="9" eb="10">
      <t>ニチ</t>
    </rPh>
    <phoneticPr fontId="2"/>
  </si>
  <si>
    <t>※令和４年７月22日～変更</t>
    <rPh sb="1" eb="3">
      <t>レイワ</t>
    </rPh>
    <phoneticPr fontId="2"/>
  </si>
  <si>
    <t>※令和４年12月13日～変更</t>
    <rPh sb="1" eb="3">
      <t>レイワ</t>
    </rPh>
    <phoneticPr fontId="2"/>
  </si>
  <si>
    <t>梅沢（うめざわ）</t>
    <rPh sb="0" eb="1">
      <t>ウメ</t>
    </rPh>
    <rPh sb="1" eb="2">
      <t>サワ</t>
    </rPh>
    <phoneticPr fontId="2"/>
  </si>
  <si>
    <t>海沢（うなざわ）</t>
    <rPh sb="0" eb="1">
      <t>ウミ</t>
    </rPh>
    <rPh sb="1" eb="2">
      <t>サワ</t>
    </rPh>
    <phoneticPr fontId="2"/>
  </si>
  <si>
    <t>廃止</t>
    <rPh sb="0" eb="2">
      <t>ハイシ</t>
    </rPh>
    <phoneticPr fontId="2"/>
  </si>
  <si>
    <t>※令和5年5月16日～変更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</si>
  <si>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※令和5年5月26日～変更</t>
    <rPh sb="1" eb="3">
      <t>レイワ</t>
    </rPh>
    <phoneticPr fontId="2"/>
  </si>
  <si>
    <t>※令和5年6月28日～変更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</si>
  <si>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棚沢（たなざわ）</t>
    <rPh sb="0" eb="2">
      <t>タナサワ</t>
    </rPh>
    <phoneticPr fontId="2"/>
  </si>
  <si>
    <t>棚沢（たなざわ）</t>
    <rPh sb="0" eb="2">
      <t>タナザワ</t>
    </rPh>
    <phoneticPr fontId="2"/>
  </si>
  <si>
    <t>第２</t>
    <rPh sb="0" eb="1">
      <t>ダイ</t>
    </rPh>
    <phoneticPr fontId="2"/>
  </si>
  <si>
    <t>自治会数</t>
    <rPh sb="0" eb="4">
      <t>ジチカイスウ</t>
    </rPh>
    <phoneticPr fontId="2"/>
  </si>
  <si>
    <t>※令和6年2月7日～変更</t>
    <rPh sb="1" eb="3">
      <t>レイワ</t>
    </rPh>
    <rPh sb="4" eb="5">
      <t>ネン</t>
    </rPh>
    <rPh sb="6" eb="7">
      <t>ツキ</t>
    </rPh>
    <rPh sb="8" eb="9">
      <t>ニチ</t>
    </rPh>
    <rPh sb="10" eb="12">
      <t>ヘンコウ</t>
    </rPh>
    <phoneticPr fontId="2"/>
  </si>
  <si>
    <t>※令和6年3月12日～変更</t>
    <rPh sb="1" eb="2">
      <t>レイ</t>
    </rPh>
    <rPh sb="2" eb="3">
      <t>カズ</t>
    </rPh>
    <rPh sb="4" eb="5">
      <t>ネン</t>
    </rPh>
    <rPh sb="6" eb="7">
      <t>ツキ</t>
    </rPh>
    <rPh sb="9" eb="10">
      <t>ニチ</t>
    </rPh>
    <rPh sb="11" eb="13">
      <t>ヘンコウ</t>
    </rPh>
    <phoneticPr fontId="2"/>
  </si>
  <si>
    <t>中1、中2統合</t>
    <rPh sb="0" eb="1">
      <t>ナカ</t>
    </rPh>
    <rPh sb="3" eb="4">
      <t>ナカ</t>
    </rPh>
    <rPh sb="5" eb="7">
      <t>トウゴウ</t>
    </rPh>
    <phoneticPr fontId="2"/>
  </si>
  <si>
    <t>※令和6年3月12日～変更</t>
    <rPh sb="1" eb="3">
      <t>レイワ</t>
    </rPh>
    <phoneticPr fontId="2"/>
  </si>
  <si>
    <t>※令和6年3月25日～変更</t>
    <rPh sb="1" eb="3">
      <t>レイワ</t>
    </rPh>
    <rPh sb="4" eb="5">
      <t>ネン</t>
    </rPh>
    <rPh sb="6" eb="7">
      <t>ツキ</t>
    </rPh>
    <rPh sb="9" eb="10">
      <t>ニチ</t>
    </rPh>
    <rPh sb="11" eb="13">
      <t>ヘンコウ</t>
    </rPh>
    <phoneticPr fontId="2"/>
  </si>
  <si>
    <t>※令和6年5月1日～栃寄・境西・境東組を統合</t>
    <rPh sb="1" eb="3">
      <t>レイワ</t>
    </rPh>
    <rPh sb="4" eb="5">
      <t>ネン</t>
    </rPh>
    <rPh sb="6" eb="7">
      <t>ガツ</t>
    </rPh>
    <rPh sb="8" eb="9">
      <t>ニチ</t>
    </rPh>
    <rPh sb="10" eb="11">
      <t>トチ</t>
    </rPh>
    <rPh sb="11" eb="12">
      <t>ヨ</t>
    </rPh>
    <rPh sb="13" eb="15">
      <t>サカイニシ</t>
    </rPh>
    <rPh sb="16" eb="17">
      <t>サカイ</t>
    </rPh>
    <rPh sb="17" eb="18">
      <t>ヒガシ</t>
    </rPh>
    <rPh sb="18" eb="19">
      <t>グミ</t>
    </rPh>
    <rPh sb="20" eb="22">
      <t>トウゴウ</t>
    </rPh>
    <phoneticPr fontId="2"/>
  </si>
  <si>
    <t>※令和6年5月1日～変更</t>
    <rPh sb="1" eb="3">
      <t>レイワ</t>
    </rPh>
    <rPh sb="4" eb="5">
      <t>ネン</t>
    </rPh>
    <rPh sb="6" eb="7">
      <t>ガツ</t>
    </rPh>
    <rPh sb="8" eb="9">
      <t>ニチ</t>
    </rPh>
    <rPh sb="10" eb="12">
      <t>ヘンコウ</t>
    </rPh>
    <phoneticPr fontId="2"/>
  </si>
  <si>
    <t>※令和6年5月1日～変更</t>
    <rPh sb="1" eb="2">
      <t>レイ</t>
    </rPh>
    <rPh sb="2" eb="3">
      <t>カズ</t>
    </rPh>
    <rPh sb="4" eb="5">
      <t>ネン</t>
    </rPh>
    <rPh sb="6" eb="7">
      <t>ツキ</t>
    </rPh>
    <rPh sb="8" eb="9">
      <t>ニチ</t>
    </rPh>
    <rPh sb="10" eb="12">
      <t>ヘンコウ</t>
    </rPh>
    <phoneticPr fontId="2"/>
  </si>
  <si>
    <t>※令和6年5月1日～変更</t>
    <phoneticPr fontId="2"/>
  </si>
  <si>
    <t>※令和6年5月7日～変更</t>
    <rPh sb="1" eb="3">
      <t>レイワ</t>
    </rPh>
    <rPh sb="4" eb="5">
      <t>ネン</t>
    </rPh>
    <rPh sb="6" eb="7">
      <t>ツキ</t>
    </rPh>
    <rPh sb="8" eb="9">
      <t>ニチ</t>
    </rPh>
    <rPh sb="10" eb="12">
      <t>ヘンコウ</t>
    </rPh>
    <phoneticPr fontId="2"/>
  </si>
  <si>
    <t>※令和6年5月1日～変更</t>
    <rPh sb="1" eb="3">
      <t>レイワ</t>
    </rPh>
    <rPh sb="4" eb="5">
      <t>ネン</t>
    </rPh>
    <phoneticPr fontId="2"/>
  </si>
  <si>
    <t>※令和6年5月1日～変更</t>
    <rPh sb="1" eb="3">
      <t>レイワ</t>
    </rPh>
    <phoneticPr fontId="2"/>
  </si>
  <si>
    <t>※令和6年5月1日～変更</t>
    <rPh sb="1" eb="3">
      <t>レイワ</t>
    </rPh>
    <rPh sb="4" eb="5">
      <t>ネン</t>
    </rPh>
    <rPh sb="6" eb="7">
      <t>ツキ</t>
    </rPh>
    <rPh sb="8" eb="9">
      <t>ニチ</t>
    </rPh>
    <rPh sb="10" eb="12">
      <t>ヘンコウ</t>
    </rPh>
    <phoneticPr fontId="2"/>
  </si>
  <si>
    <t>※令和6年5月14日～変更</t>
    <rPh sb="1" eb="3">
      <t>レイワ</t>
    </rPh>
    <phoneticPr fontId="2"/>
  </si>
  <si>
    <t>※令和6年5月21日～変更</t>
    <rPh sb="1" eb="3">
      <t>レイワ</t>
    </rPh>
    <phoneticPr fontId="2"/>
  </si>
  <si>
    <t>※令和6年5月21日～変更</t>
    <rPh sb="1" eb="3">
      <t>レイワ</t>
    </rPh>
    <rPh sb="4" eb="5">
      <t>ネン</t>
    </rPh>
    <rPh sb="6" eb="7">
      <t>ツキ</t>
    </rPh>
    <rPh sb="9" eb="10">
      <t>ニチ</t>
    </rPh>
    <rPh sb="11" eb="13">
      <t>ヘンコウ</t>
    </rPh>
    <phoneticPr fontId="2"/>
  </si>
  <si>
    <t>※令和6年6月4日～変更</t>
    <rPh sb="1" eb="3">
      <t>レイワ</t>
    </rPh>
    <rPh sb="4" eb="5">
      <t>ネン</t>
    </rPh>
    <rPh sb="6" eb="7">
      <t>ツキ</t>
    </rPh>
    <rPh sb="8" eb="9">
      <t>ニチ</t>
    </rPh>
    <rPh sb="10" eb="12">
      <t>ヘンコウ</t>
    </rPh>
    <phoneticPr fontId="2"/>
  </si>
  <si>
    <t>※令和6年8月13日～変更</t>
    <phoneticPr fontId="2"/>
  </si>
  <si>
    <t>※令和6年9月9日～変更</t>
    <phoneticPr fontId="2"/>
  </si>
  <si>
    <t>予備配布数変更</t>
    <rPh sb="0" eb="5">
      <t>ヨビハイフスウ</t>
    </rPh>
    <rPh sb="5" eb="7">
      <t>ヘンコウ</t>
    </rPh>
    <phoneticPr fontId="2"/>
  </si>
  <si>
    <t>令和6年9月9日～</t>
    <rPh sb="0" eb="2">
      <t>レイワ</t>
    </rPh>
    <rPh sb="3" eb="4">
      <t>ネン</t>
    </rPh>
    <rPh sb="5" eb="6">
      <t>ガツ</t>
    </rPh>
    <rPh sb="7" eb="8">
      <t>ニチ</t>
    </rPh>
    <phoneticPr fontId="2"/>
  </si>
  <si>
    <t>※令和6年12月2日～変更</t>
    <rPh sb="1" eb="3">
      <t>レイワ</t>
    </rPh>
    <phoneticPr fontId="2"/>
  </si>
  <si>
    <t>災害対策住宅</t>
    <rPh sb="0" eb="2">
      <t>サイガイ</t>
    </rPh>
    <rPh sb="2" eb="4">
      <t>タイサク</t>
    </rPh>
    <rPh sb="4" eb="6">
      <t>ジュウタク</t>
    </rPh>
    <phoneticPr fontId="2"/>
  </si>
  <si>
    <t>※令和7年1月17日～変更</t>
    <rPh sb="1" eb="3">
      <t>レイワ</t>
    </rPh>
    <phoneticPr fontId="2"/>
  </si>
  <si>
    <t>※令和7年3月26日～変更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</si>
  <si>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※予備数　令和7年3月26日変更連絡あり</t>
    <rPh sb="1" eb="3">
      <t>ヨビ</t>
    </rPh>
    <rPh sb="3" eb="4">
      <t>スウ</t>
    </rPh>
    <rPh sb="5" eb="7">
      <t>レイワ</t>
    </rPh>
    <rPh sb="8" eb="9">
      <t>ネン</t>
    </rPh>
    <rPh sb="10" eb="11">
      <t>ガツ</t>
    </rPh>
    <rPh sb="13" eb="14">
      <t>ニチ</t>
    </rPh>
    <rPh sb="14" eb="16">
      <t>ヘンコウ</t>
    </rPh>
    <rPh sb="16" eb="18">
      <t>レンラク</t>
    </rPh>
    <phoneticPr fontId="2"/>
  </si>
  <si>
    <t>※令和7年4月2日～変更</t>
    <rPh sb="1" eb="3">
      <t>レイワ</t>
    </rPh>
    <rPh sb="4" eb="5">
      <t>ネン</t>
    </rPh>
    <rPh sb="6" eb="7">
      <t>ガツ</t>
    </rPh>
    <rPh sb="8" eb="9">
      <t>ニチ</t>
    </rPh>
    <phoneticPr fontId="2"/>
  </si>
  <si>
    <t>※令和7年4月4日～変更</t>
    <rPh sb="1" eb="3">
      <t>レイワ</t>
    </rPh>
    <phoneticPr fontId="2"/>
  </si>
  <si>
    <t>※令和7年4月15日～変更</t>
    <rPh sb="1" eb="3">
      <t>レイワ</t>
    </rPh>
    <rPh sb="4" eb="5">
      <t>ネン</t>
    </rPh>
    <rPh sb="6" eb="7">
      <t>ガツ</t>
    </rPh>
    <phoneticPr fontId="2"/>
  </si>
  <si>
    <t>※令和7年4月18日～変更</t>
    <rPh sb="1" eb="3">
      <t>レイワ</t>
    </rPh>
    <rPh sb="4" eb="5">
      <t>ネン</t>
    </rPh>
    <rPh sb="6" eb="7">
      <t>ガツ</t>
    </rPh>
    <phoneticPr fontId="2"/>
  </si>
  <si>
    <t>※令和7年4月18日～変更</t>
    <phoneticPr fontId="2"/>
  </si>
  <si>
    <t>※令和7年4月25日～変更</t>
    <phoneticPr fontId="2"/>
  </si>
  <si>
    <t>※令和7年5月12日～変更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</si>
  <si>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※令和7年5月9日～変更</t>
    <rPh sb="1" eb="3">
      <t>レイワ</t>
    </rPh>
    <rPh sb="4" eb="5">
      <t>ネン</t>
    </rPh>
    <rPh sb="6" eb="7">
      <t>ガツ</t>
    </rPh>
    <rPh sb="8" eb="9">
      <t>ニチ</t>
    </rPh>
    <rPh sb="10" eb="12">
      <t>ヘンコウ</t>
    </rPh>
    <phoneticPr fontId="2"/>
  </si>
  <si>
    <t>※令和7年5月9日～変更</t>
    <phoneticPr fontId="2"/>
  </si>
  <si>
    <t>※令和7年5月21日～変更</t>
    <rPh sb="1" eb="3">
      <t>レイワ</t>
    </rPh>
    <phoneticPr fontId="2"/>
  </si>
  <si>
    <t>※令和7年6月26日～変更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</si>
  <si>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※令和7年７月10日～変更</t>
    <phoneticPr fontId="2"/>
  </si>
  <si>
    <t>※令和7年8月6日～変更</t>
    <rPh sb="1" eb="3">
      <t>レイワ</t>
    </rPh>
    <rPh sb="4" eb="5">
      <t>ネン</t>
    </rPh>
    <rPh sb="6" eb="7">
      <t>ガツ</t>
    </rPh>
    <rPh sb="8" eb="9">
      <t>ニチ</t>
    </rPh>
    <rPh sb="10" eb="12">
      <t>ヘンコウ</t>
    </rPh>
    <phoneticPr fontId="2"/>
  </si>
  <si>
    <t>※令和6年8月25日～変更</t>
    <rPh sb="1" eb="3">
      <t>レイワ</t>
    </rPh>
    <phoneticPr fontId="2"/>
  </si>
  <si>
    <t>※令和7年9月5日～変更</t>
    <rPh sb="1" eb="3">
      <t>レイワ</t>
    </rPh>
    <phoneticPr fontId="2"/>
  </si>
  <si>
    <t>※令和7年9月11日～変更</t>
    <rPh sb="1" eb="3">
      <t>レイワ</t>
    </rPh>
    <rPh sb="4" eb="5">
      <t>ネン</t>
    </rPh>
    <rPh sb="6" eb="7">
      <t>ツキ</t>
    </rPh>
    <rPh sb="9" eb="10">
      <t>ニチ</t>
    </rPh>
    <rPh sb="11" eb="13">
      <t>ヘンコウ</t>
    </rPh>
    <phoneticPr fontId="2"/>
  </si>
  <si>
    <t>※令和7年9月20日～変更</t>
    <rPh sb="1" eb="3">
      <t>レイワ</t>
    </rPh>
    <rPh sb="4" eb="5">
      <t>ネン</t>
    </rPh>
    <rPh sb="6" eb="7">
      <t>ツキ</t>
    </rPh>
    <rPh sb="9" eb="10">
      <t>ニチ</t>
    </rPh>
    <rPh sb="11" eb="13">
      <t>ヘンコウ</t>
    </rPh>
    <phoneticPr fontId="2"/>
  </si>
  <si>
    <t>※令和7年10月1日～変更</t>
    <rPh sb="1" eb="3">
      <t>レイワ</t>
    </rPh>
    <rPh sb="4" eb="5">
      <t>ネン</t>
    </rPh>
    <rPh sb="7" eb="8">
      <t>ガツ</t>
    </rPh>
    <rPh sb="9" eb="10">
      <t>ニチ</t>
    </rPh>
    <phoneticPr fontId="2"/>
  </si>
  <si>
    <t>※令和7年10月6日～変更</t>
    <rPh sb="1" eb="3">
      <t>レイワ</t>
    </rPh>
    <rPh sb="4" eb="5">
      <t>ネン</t>
    </rPh>
    <rPh sb="7" eb="8">
      <t>ガツ</t>
    </rPh>
    <phoneticPr fontId="2"/>
  </si>
  <si>
    <t>※令和7年12月1日～変更</t>
    <rPh sb="1" eb="3">
      <t>レイワ</t>
    </rPh>
    <rPh sb="4" eb="5">
      <t>ネン</t>
    </rPh>
    <rPh sb="7" eb="8">
      <t>ツキ</t>
    </rPh>
    <rPh sb="9" eb="10">
      <t>ニチ</t>
    </rPh>
    <rPh sb="11" eb="13">
      <t>ヘンコウ</t>
    </rPh>
    <phoneticPr fontId="2"/>
  </si>
  <si>
    <t>※令和8年1月10日～変更</t>
    <rPh sb="1" eb="3">
      <t>レイワ</t>
    </rPh>
    <rPh sb="4" eb="5">
      <t>ネン</t>
    </rPh>
    <rPh sb="6" eb="7">
      <t>ガツ</t>
    </rPh>
    <phoneticPr fontId="2"/>
  </si>
  <si>
    <t>※令和8年2月20日～変更</t>
    <phoneticPr fontId="2"/>
  </si>
  <si>
    <t>連絡</t>
    <rPh sb="0" eb="2">
      <t>レンラク</t>
    </rPh>
    <phoneticPr fontId="2"/>
  </si>
  <si>
    <t>※令和8年2月24日～変更</t>
    <rPh sb="1" eb="3">
      <t>レイワ</t>
    </rPh>
    <rPh sb="4" eb="5">
      <t>ネン</t>
    </rPh>
    <phoneticPr fontId="2"/>
  </si>
  <si>
    <t>※令和8年4月8日～変更</t>
    <rPh sb="1" eb="3">
      <t>レイワ</t>
    </rPh>
    <rPh sb="4" eb="5">
      <t>ネン</t>
    </rPh>
    <rPh sb="6" eb="7">
      <t>ガツ</t>
    </rPh>
    <rPh sb="8" eb="9">
      <t>ニチ</t>
    </rPh>
    <rPh sb="10" eb="12">
      <t>ヘンコウ</t>
    </rPh>
    <phoneticPr fontId="2"/>
  </si>
  <si>
    <t>※令和8年4月16日～変更</t>
    <rPh sb="1" eb="3">
      <t>レイワ</t>
    </rPh>
    <rPh sb="4" eb="5">
      <t>ネン</t>
    </rPh>
    <rPh sb="6" eb="7">
      <t>ガツ</t>
    </rPh>
    <phoneticPr fontId="2"/>
  </si>
  <si>
    <t>※令和8年4月16日～変更</t>
    <rPh sb="1" eb="3">
      <t>レイワ</t>
    </rPh>
    <phoneticPr fontId="2"/>
  </si>
  <si>
    <t>※令和8年4月27日～変更</t>
    <rPh sb="1" eb="2">
      <t>レイ</t>
    </rPh>
    <rPh sb="2" eb="3">
      <t>カズ</t>
    </rPh>
    <rPh sb="4" eb="5">
      <t>ネン</t>
    </rPh>
    <rPh sb="6" eb="7">
      <t>ツキ</t>
    </rPh>
    <rPh sb="9" eb="10">
      <t>ニチ</t>
    </rPh>
    <rPh sb="11" eb="13">
      <t>ヘンコウ</t>
    </rPh>
    <phoneticPr fontId="2"/>
  </si>
  <si>
    <t>※令和8年4月27日～変更</t>
    <rPh sb="1" eb="3">
      <t>レイワ</t>
    </rPh>
    <phoneticPr fontId="2"/>
  </si>
  <si>
    <t>※令和8年4月27日～変更</t>
    <phoneticPr fontId="2"/>
  </si>
  <si>
    <t>※令和8年4月27日～変更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</si>
  <si>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8.4.27～変更</t>
    <rPh sb="7" eb="9">
      <t>ヘンコウ</t>
    </rPh>
    <phoneticPr fontId="2"/>
  </si>
  <si>
    <t>一班　大氷川（自治会長）</t>
    <rPh sb="0" eb="1">
      <t>イチ</t>
    </rPh>
    <phoneticPr fontId="2"/>
  </si>
  <si>
    <t>※令和8年5月13日～変更</t>
    <rPh sb="1" eb="3">
      <t>レイワ</t>
    </rPh>
    <rPh sb="4" eb="5">
      <t>ネン</t>
    </rPh>
    <phoneticPr fontId="2"/>
  </si>
  <si>
    <t>※令和8年5月13日～変更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</si>
  <si>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※令和8年5月13日～変更</t>
    <rPh sb="1" eb="3">
      <t>レイワ</t>
    </rPh>
    <rPh sb="4" eb="5">
      <t>ネン</t>
    </rPh>
    <rPh sb="6" eb="7">
      <t>ガツ</t>
    </rPh>
    <phoneticPr fontId="2"/>
  </si>
  <si>
    <t>※令和8年5月19日～変更</t>
    <rPh sb="1" eb="3">
      <t>レイワ</t>
    </rPh>
    <rPh sb="4" eb="5">
      <t>ネン</t>
    </rPh>
    <rPh sb="6" eb="7">
      <t>ツキ</t>
    </rPh>
    <rPh sb="9" eb="10">
      <t>ニチ</t>
    </rPh>
    <rPh sb="11" eb="13">
      <t>ヘンコウ</t>
    </rPh>
    <phoneticPr fontId="2"/>
  </si>
  <si>
    <t>※令和8年6月1日～変更</t>
    <phoneticPr fontId="2"/>
  </si>
  <si>
    <t>※令和8年6月1日～変更</t>
    <rPh sb="1" eb="3">
      <t>レイワ</t>
    </rPh>
    <rPh sb="4" eb="5">
      <t>ネン</t>
    </rPh>
    <rPh sb="6" eb="7">
      <t>ガツ</t>
    </rPh>
    <rPh sb="8" eb="9">
      <t>ニチ</t>
    </rPh>
    <rPh sb="10" eb="12">
      <t>ヘンコウ</t>
    </rPh>
    <phoneticPr fontId="2"/>
  </si>
  <si>
    <t>※令和8年6月12日～変更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</si>
</sst>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FF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34">
    <xf numFmtId="0" fontId="0" fillId="0" borderId="0" xfId="0"/>
    <xf numFmtId="0" fontId="0" fillId="0" borderId="0" xfId="0" applyAlignment="1">
      <alignment shrinkToFit="1"/>
    </xf>
    <xf numFmtId="0" fontId="0" fillId="0" borderId="1" xfId="0" applyBorder="1" applyAlignment="1">
      <alignment shrinkToFit="1"/>
    </xf>
    <xf numFmtId="0" fontId="0" fillId="0" borderId="1" xfId="0" applyBorder="1" applyAlignment="1">
      <alignment horizontal="center" shrinkToFit="1"/>
    </xf>
    <xf numFmtId="0" fontId="0" fillId="0" borderId="13" xfId="0" applyBorder="1" applyAlignment="1">
      <alignment horizontal="center" shrinkToFit="1"/>
    </xf>
    <xf numFmtId="0" fontId="0" fillId="0" borderId="3" xfId="0" applyFill="1" applyBorder="1" applyAlignment="1">
      <alignment horizontal="center" shrinkToFit="1"/>
    </xf>
    <xf numFmtId="0" fontId="0" fillId="0" borderId="0" xfId="0" applyFill="1" applyAlignment="1">
      <alignment shrinkToFit="1"/>
    </xf>
    <xf numFmtId="0" fontId="0" fillId="0" borderId="1" xfId="0" applyFont="1" applyFill="1" applyBorder="1" applyAlignment="1">
      <alignment shrinkToFit="1"/>
    </xf>
    <xf numFmtId="0" fontId="0" fillId="0" borderId="1" xfId="0" applyFill="1" applyBorder="1" applyAlignment="1">
      <alignment shrinkToFit="1"/>
    </xf>
    <xf numFmtId="0" fontId="4" fillId="0" borderId="0" xfId="0" applyFont="1" applyAlignment="1"/>
    <xf numFmtId="0" fontId="3" fillId="0" borderId="6" xfId="0" applyFont="1" applyFill="1" applyBorder="1" applyAlignment="1">
      <alignment shrinkToFit="1"/>
    </xf>
    <xf numFmtId="0" fontId="3" fillId="0" borderId="7" xfId="0" applyFont="1" applyFill="1" applyBorder="1" applyAlignment="1">
      <alignment shrinkToFit="1"/>
    </xf>
    <xf numFmtId="0" fontId="3" fillId="0" borderId="1" xfId="0" applyFont="1" applyFill="1" applyBorder="1" applyAlignment="1">
      <alignment shrinkToFit="1"/>
    </xf>
    <xf numFmtId="0" fontId="3" fillId="0" borderId="9" xfId="0" applyFont="1" applyFill="1" applyBorder="1" applyAlignment="1">
      <alignment shrinkToFit="1"/>
    </xf>
    <xf numFmtId="0" fontId="3" fillId="0" borderId="12" xfId="0" applyFont="1" applyFill="1" applyBorder="1" applyAlignment="1">
      <alignment shrinkToFit="1"/>
    </xf>
    <xf numFmtId="0" fontId="0" fillId="0" borderId="4" xfId="0" applyFill="1" applyBorder="1" applyAlignment="1">
      <alignment horizontal="center" shrinkToFit="1"/>
    </xf>
    <xf numFmtId="0" fontId="0" fillId="0" borderId="6" xfId="0" applyFill="1" applyBorder="1" applyAlignment="1">
      <alignment horizontal="center" shrinkToFit="1"/>
    </xf>
    <xf numFmtId="0" fontId="0" fillId="0" borderId="7" xfId="0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0" fontId="3" fillId="0" borderId="22" xfId="0" applyFont="1" applyFill="1" applyBorder="1" applyAlignment="1">
      <alignment shrinkToFit="1"/>
    </xf>
    <xf numFmtId="0" fontId="3" fillId="0" borderId="24" xfId="0" applyFont="1" applyFill="1" applyBorder="1" applyAlignment="1">
      <alignment shrinkToFit="1"/>
    </xf>
    <xf numFmtId="49" fontId="0" fillId="0" borderId="1" xfId="0" applyNumberFormat="1" applyFont="1" applyFill="1" applyBorder="1" applyAlignment="1">
      <alignment horizontal="center" shrinkToFit="1"/>
    </xf>
    <xf numFmtId="0" fontId="1" fillId="0" borderId="1" xfId="0" applyFont="1" applyFill="1" applyBorder="1" applyAlignment="1">
      <alignment shrinkToFit="1"/>
    </xf>
    <xf numFmtId="0" fontId="0" fillId="0" borderId="8" xfId="0" applyFont="1" applyFill="1" applyBorder="1" applyAlignment="1">
      <alignment horizontal="center" shrinkToFit="1"/>
    </xf>
    <xf numFmtId="0" fontId="0" fillId="0" borderId="10" xfId="0" applyFont="1" applyFill="1" applyBorder="1" applyAlignment="1">
      <alignment horizont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0" fillId="0" borderId="11" xfId="0" applyFill="1" applyBorder="1" applyAlignment="1">
      <alignment vertical="center" shrinkToFit="1"/>
    </xf>
    <xf numFmtId="0" fontId="0" fillId="0" borderId="6" xfId="0" applyFill="1" applyBorder="1" applyAlignment="1">
      <alignment vertical="center" shrinkToFi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shrinkToFit="1"/>
    </xf>
    <xf numFmtId="0" fontId="0" fillId="0" borderId="22" xfId="0" applyFill="1" applyBorder="1" applyAlignment="1">
      <alignment vertical="center" shrinkToFit="1"/>
    </xf>
    <xf numFmtId="0" fontId="1" fillId="0" borderId="11" xfId="0" applyFont="1" applyFill="1" applyBorder="1" applyAlignment="1">
      <alignment vertical="center" shrinkToFit="1"/>
    </xf>
    <xf numFmtId="0" fontId="0" fillId="0" borderId="0" xfId="0" applyFill="1" applyAlignment="1">
      <alignment vertical="center" shrinkToFit="1"/>
    </xf>
    <xf numFmtId="0" fontId="0" fillId="0" borderId="6" xfId="0" applyFont="1" applyFill="1" applyBorder="1" applyAlignment="1">
      <alignment shrinkToFit="1"/>
    </xf>
    <xf numFmtId="0" fontId="0" fillId="0" borderId="2" xfId="0" applyFont="1" applyFill="1" applyBorder="1" applyAlignment="1">
      <alignment horizontal="center" shrinkToFit="1"/>
    </xf>
    <xf numFmtId="49" fontId="0" fillId="0" borderId="3" xfId="0" applyNumberFormat="1" applyFont="1" applyFill="1" applyBorder="1" applyAlignment="1">
      <alignment horizontal="center" shrinkToFit="1"/>
    </xf>
    <xf numFmtId="0" fontId="0" fillId="0" borderId="3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horizontal="center" shrinkToFit="1"/>
    </xf>
    <xf numFmtId="49" fontId="0" fillId="0" borderId="6" xfId="0" applyNumberFormat="1" applyFont="1" applyFill="1" applyBorder="1" applyAlignment="1">
      <alignment horizontal="center" shrinkToFit="1"/>
    </xf>
    <xf numFmtId="49" fontId="0" fillId="0" borderId="11" xfId="0" applyNumberFormat="1" applyFont="1" applyFill="1" applyBorder="1" applyAlignment="1">
      <alignment horizontal="center" shrinkToFit="1"/>
    </xf>
    <xf numFmtId="0" fontId="0" fillId="0" borderId="11" xfId="0" applyFont="1" applyFill="1" applyBorder="1" applyAlignment="1">
      <alignment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shrinkToFit="1"/>
    </xf>
    <xf numFmtId="49" fontId="0" fillId="0" borderId="22" xfId="0" applyNumberFormat="1" applyFont="1" applyFill="1" applyBorder="1" applyAlignment="1">
      <alignment horizontal="center" shrinkToFit="1"/>
    </xf>
    <xf numFmtId="0" fontId="0" fillId="0" borderId="22" xfId="0" applyFont="1" applyFill="1" applyBorder="1" applyAlignment="1">
      <alignment shrinkToFit="1"/>
    </xf>
    <xf numFmtId="0" fontId="0" fillId="0" borderId="0" xfId="0" applyFont="1" applyFill="1" applyAlignment="1">
      <alignment horizontal="center" shrinkToFit="1"/>
    </xf>
    <xf numFmtId="49" fontId="0" fillId="0" borderId="0" xfId="0" applyNumberFormat="1" applyFont="1" applyFill="1" applyAlignment="1">
      <alignment horizontal="center" shrinkToFit="1"/>
    </xf>
    <xf numFmtId="0" fontId="0" fillId="0" borderId="0" xfId="0" applyFont="1" applyFill="1" applyAlignment="1">
      <alignment shrinkToFit="1"/>
    </xf>
    <xf numFmtId="0" fontId="0" fillId="0" borderId="25" xfId="0" applyFont="1" applyFill="1" applyBorder="1" applyAlignment="1">
      <alignment horizontal="center" shrinkToFit="1"/>
    </xf>
    <xf numFmtId="0" fontId="3" fillId="0" borderId="15" xfId="0" applyFont="1" applyFill="1" applyBorder="1" applyAlignment="1">
      <alignment shrinkToFit="1"/>
    </xf>
    <xf numFmtId="0" fontId="4" fillId="0" borderId="1" xfId="0" applyFont="1" applyFill="1" applyBorder="1" applyAlignment="1">
      <alignment horizontal="center" shrinkToFit="1"/>
    </xf>
    <xf numFmtId="0" fontId="0" fillId="2" borderId="0" xfId="0" applyFill="1" applyAlignment="1">
      <alignment vertical="center" shrinkToFit="1"/>
    </xf>
    <xf numFmtId="0" fontId="0" fillId="0" borderId="1" xfId="0" applyFill="1" applyBorder="1" applyAlignment="1">
      <alignment horizontal="center" shrinkToFit="1"/>
    </xf>
    <xf numFmtId="0" fontId="4" fillId="0" borderId="0" xfId="0" applyFont="1" applyAlignment="1">
      <alignment horizontal="left"/>
    </xf>
    <xf numFmtId="0" fontId="4" fillId="0" borderId="9" xfId="0" applyFont="1" applyFill="1" applyBorder="1" applyAlignment="1">
      <alignment shrinkToFit="1"/>
    </xf>
    <xf numFmtId="0" fontId="3" fillId="0" borderId="26" xfId="0" applyFont="1" applyFill="1" applyBorder="1" applyAlignment="1">
      <alignment shrinkToFit="1"/>
    </xf>
    <xf numFmtId="0" fontId="4" fillId="0" borderId="1" xfId="0" applyFont="1" applyFill="1" applyBorder="1" applyAlignment="1">
      <alignment shrinkToFit="1"/>
    </xf>
    <xf numFmtId="0" fontId="4" fillId="0" borderId="11" xfId="0" applyFont="1" applyFill="1" applyBorder="1" applyAlignment="1">
      <alignment shrinkToFit="1"/>
    </xf>
    <xf numFmtId="0" fontId="0" fillId="0" borderId="6" xfId="0" applyFont="1" applyFill="1" applyBorder="1" applyAlignment="1">
      <alignment horizontal="center" shrinkToFit="1"/>
    </xf>
    <xf numFmtId="0" fontId="0" fillId="0" borderId="11" xfId="0" applyFont="1" applyFill="1" applyBorder="1" applyAlignment="1">
      <alignment horizontal="center" shrinkToFit="1"/>
    </xf>
    <xf numFmtId="49" fontId="0" fillId="0" borderId="1" xfId="0" applyNumberFormat="1" applyFill="1" applyBorder="1" applyAlignment="1">
      <alignment horizontal="center" shrinkToFit="1"/>
    </xf>
    <xf numFmtId="0" fontId="6" fillId="0" borderId="9" xfId="0" applyFont="1" applyFill="1" applyBorder="1" applyAlignment="1">
      <alignment shrinkToFit="1"/>
    </xf>
    <xf numFmtId="0" fontId="4" fillId="0" borderId="0" xfId="0" applyFont="1" applyAlignment="1">
      <alignment shrinkToFit="1"/>
    </xf>
    <xf numFmtId="0" fontId="0" fillId="3" borderId="5" xfId="0" applyFont="1" applyFill="1" applyBorder="1" applyAlignment="1">
      <alignment horizontal="center" shrinkToFit="1"/>
    </xf>
    <xf numFmtId="49" fontId="0" fillId="3" borderId="6" xfId="0" applyNumberFormat="1" applyFont="1" applyFill="1" applyBorder="1" applyAlignment="1">
      <alignment horizontal="center" shrinkToFit="1"/>
    </xf>
    <xf numFmtId="0" fontId="0" fillId="3" borderId="6" xfId="0" applyFont="1" applyFill="1" applyBorder="1" applyAlignment="1">
      <alignment shrinkToFit="1"/>
    </xf>
    <xf numFmtId="0" fontId="3" fillId="3" borderId="6" xfId="0" applyFont="1" applyFill="1" applyBorder="1" applyAlignment="1">
      <alignment shrinkToFit="1"/>
    </xf>
    <xf numFmtId="49" fontId="0" fillId="3" borderId="1" xfId="0" applyNumberFormat="1" applyFont="1" applyFill="1" applyBorder="1" applyAlignment="1">
      <alignment horizontal="center" shrinkToFit="1"/>
    </xf>
    <xf numFmtId="0" fontId="0" fillId="3" borderId="1" xfId="0" applyFont="1" applyFill="1" applyBorder="1" applyAlignment="1">
      <alignment shrinkToFit="1"/>
    </xf>
    <xf numFmtId="0" fontId="3" fillId="3" borderId="1" xfId="0" applyFont="1" applyFill="1" applyBorder="1" applyAlignment="1">
      <alignment shrinkToFit="1"/>
    </xf>
    <xf numFmtId="0" fontId="0" fillId="3" borderId="8" xfId="0" applyFont="1" applyFill="1" applyBorder="1" applyAlignment="1">
      <alignment horizontal="center" shrinkToFit="1"/>
    </xf>
    <xf numFmtId="0" fontId="0" fillId="3" borderId="1" xfId="0" applyFill="1" applyBorder="1" applyAlignment="1">
      <alignment vertical="center" shrinkToFit="1"/>
    </xf>
    <xf numFmtId="0" fontId="0" fillId="3" borderId="10" xfId="0" applyFont="1" applyFill="1" applyBorder="1" applyAlignment="1">
      <alignment horizontal="center" shrinkToFit="1"/>
    </xf>
    <xf numFmtId="49" fontId="0" fillId="3" borderId="11" xfId="0" applyNumberFormat="1" applyFont="1" applyFill="1" applyBorder="1" applyAlignment="1">
      <alignment horizontal="center" shrinkToFit="1"/>
    </xf>
    <xf numFmtId="0" fontId="0" fillId="3" borderId="11" xfId="0" applyFont="1" applyFill="1" applyBorder="1" applyAlignment="1">
      <alignment shrinkToFit="1"/>
    </xf>
    <xf numFmtId="0" fontId="0" fillId="3" borderId="11" xfId="0" applyFill="1" applyBorder="1" applyAlignment="1">
      <alignment vertical="center" shrinkToFit="1"/>
    </xf>
    <xf numFmtId="49" fontId="0" fillId="3" borderId="15" xfId="0" applyNumberFormat="1" applyFont="1" applyFill="1" applyBorder="1" applyAlignment="1">
      <alignment horizontal="center" shrinkToFit="1"/>
    </xf>
    <xf numFmtId="0" fontId="0" fillId="3" borderId="15" xfId="0" applyFont="1" applyFill="1" applyBorder="1" applyAlignment="1">
      <alignment shrinkToFit="1"/>
    </xf>
    <xf numFmtId="0" fontId="0" fillId="3" borderId="1" xfId="0" applyFont="1" applyFill="1" applyBorder="1" applyAlignment="1">
      <alignment horizontal="center" shrinkToFit="1"/>
    </xf>
    <xf numFmtId="0" fontId="0" fillId="2" borderId="1" xfId="0" applyFont="1" applyFill="1" applyBorder="1" applyAlignment="1">
      <alignment shrinkToFit="1"/>
    </xf>
    <xf numFmtId="0" fontId="0" fillId="2" borderId="8" xfId="0" applyFont="1" applyFill="1" applyBorder="1" applyAlignment="1">
      <alignment horizontal="center" shrinkToFit="1"/>
    </xf>
    <xf numFmtId="49" fontId="0" fillId="2" borderId="1" xfId="0" applyNumberFormat="1" applyFont="1" applyFill="1" applyBorder="1" applyAlignment="1">
      <alignment horizontal="center" shrinkToFit="1"/>
    </xf>
    <xf numFmtId="49" fontId="0" fillId="0" borderId="15" xfId="0" applyNumberFormat="1" applyFont="1" applyFill="1" applyBorder="1" applyAlignment="1">
      <alignment horizontal="center" shrinkToFit="1"/>
    </xf>
    <xf numFmtId="0" fontId="0" fillId="0" borderId="15" xfId="0" applyFont="1" applyFill="1" applyBorder="1" applyAlignment="1">
      <alignment shrinkToFit="1"/>
    </xf>
    <xf numFmtId="0" fontId="0" fillId="2" borderId="11" xfId="0" applyFill="1" applyBorder="1" applyAlignment="1">
      <alignment vertical="center" shrinkToFit="1"/>
    </xf>
    <xf numFmtId="0" fontId="0" fillId="2" borderId="1" xfId="0" applyFill="1" applyBorder="1" applyAlignment="1">
      <alignment shrinkToFit="1"/>
    </xf>
    <xf numFmtId="0" fontId="0" fillId="2" borderId="5" xfId="0" applyFont="1" applyFill="1" applyBorder="1" applyAlignment="1">
      <alignment horizontal="center" shrinkToFit="1"/>
    </xf>
    <xf numFmtId="49" fontId="0" fillId="2" borderId="6" xfId="0" applyNumberFormat="1" applyFont="1" applyFill="1" applyBorder="1" applyAlignment="1">
      <alignment horizontal="center" shrinkToFit="1"/>
    </xf>
    <xf numFmtId="0" fontId="0" fillId="2" borderId="6" xfId="0" applyFont="1" applyFill="1" applyBorder="1" applyAlignment="1">
      <alignment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shrinkToFit="1"/>
    </xf>
    <xf numFmtId="49" fontId="0" fillId="2" borderId="1" xfId="0" applyNumberFormat="1" applyFill="1" applyBorder="1" applyAlignment="1">
      <alignment horizontal="center" shrinkToFit="1"/>
    </xf>
    <xf numFmtId="0" fontId="0" fillId="2" borderId="10" xfId="0" applyFont="1" applyFill="1" applyBorder="1" applyAlignment="1">
      <alignment horizontal="center" shrinkToFit="1"/>
    </xf>
    <xf numFmtId="0" fontId="0" fillId="0" borderId="15" xfId="0" applyFill="1" applyBorder="1" applyAlignment="1">
      <alignment horizontal="center" shrinkToFit="1"/>
    </xf>
    <xf numFmtId="49" fontId="0" fillId="0" borderId="2" xfId="0" applyNumberFormat="1" applyFill="1" applyBorder="1" applyAlignment="1">
      <alignment horizontal="center" shrinkToFit="1"/>
    </xf>
    <xf numFmtId="38" fontId="0" fillId="0" borderId="4" xfId="1" applyFont="1" applyFill="1" applyBorder="1" applyAlignment="1">
      <alignment shrinkToFit="1"/>
    </xf>
    <xf numFmtId="0" fontId="0" fillId="2" borderId="23" xfId="0" applyFont="1" applyFill="1" applyBorder="1" applyAlignment="1">
      <alignment horizontal="center" shrinkToFit="1"/>
    </xf>
    <xf numFmtId="49" fontId="0" fillId="2" borderId="22" xfId="0" applyNumberFormat="1" applyFont="1" applyFill="1" applyBorder="1" applyAlignment="1">
      <alignment horizontal="center" shrinkToFit="1"/>
    </xf>
    <xf numFmtId="0" fontId="0" fillId="2" borderId="22" xfId="0" applyFont="1" applyFill="1" applyBorder="1" applyAlignment="1">
      <alignment shrinkToFit="1"/>
    </xf>
    <xf numFmtId="0" fontId="0" fillId="2" borderId="16" xfId="0" applyFill="1" applyBorder="1" applyAlignment="1">
      <alignment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shrinkToFit="1"/>
    </xf>
    <xf numFmtId="0" fontId="4" fillId="0" borderId="14" xfId="0" applyFont="1" applyFill="1" applyBorder="1" applyAlignment="1">
      <alignment horizontal="center" shrinkToFit="1"/>
    </xf>
    <xf numFmtId="0" fontId="0" fillId="0" borderId="14" xfId="0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left" shrinkToFit="1"/>
    </xf>
    <xf numFmtId="0" fontId="4" fillId="0" borderId="0" xfId="0" applyFont="1" applyAlignment="1">
      <alignment horizontal="left" shrinkToFit="1"/>
    </xf>
    <xf numFmtId="176" fontId="0" fillId="0" borderId="20" xfId="0" applyNumberFormat="1" applyFill="1" applyBorder="1" applyAlignment="1">
      <alignment horizontal="center" shrinkToFit="1"/>
    </xf>
    <xf numFmtId="176" fontId="0" fillId="0" borderId="21" xfId="0" applyNumberFormat="1" applyFill="1" applyBorder="1" applyAlignment="1">
      <alignment horizontal="center" shrinkToFit="1"/>
    </xf>
    <xf numFmtId="0" fontId="0" fillId="2" borderId="14" xfId="0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0"/>
  <sheetViews>
    <sheetView tabSelected="1" zoomScale="115" zoomScaleNormal="115" zoomScaleSheetLayoutView="110" workbookViewId="0">
      <pane ySplit="1" topLeftCell="A149" activePane="bottomLeft" state="frozen"/>
      <selection pane="bottomLeft" activeCell="D165" sqref="D165"/>
    </sheetView>
  </sheetViews>
  <sheetFormatPr defaultColWidth="9" defaultRowHeight="13.5" x14ac:dyDescent="0.15"/>
  <cols>
    <col min="1" max="1" width="18.5" style="46" customWidth="1"/>
    <col min="2" max="2" width="10.25" style="47" customWidth="1"/>
    <col min="3" max="3" width="10.25" style="48" customWidth="1"/>
    <col min="4" max="5" width="10.25" style="33" customWidth="1"/>
    <col min="6" max="6" width="9.625" style="6" customWidth="1"/>
    <col min="7" max="7" width="15.375" style="6" customWidth="1"/>
    <col min="8" max="8" width="4" style="1" customWidth="1"/>
    <col min="9" max="10" width="9" style="1"/>
    <col min="11" max="11" width="2.5" style="1" customWidth="1"/>
    <col min="12" max="12" width="9" style="1"/>
    <col min="13" max="13" width="11.5" style="1" customWidth="1"/>
    <col min="14" max="16384" width="9" style="1"/>
  </cols>
  <sheetData>
    <row r="1" spans="1:16" ht="14.25" thickBot="1" x14ac:dyDescent="0.2">
      <c r="A1" s="35" t="s">
        <v>0</v>
      </c>
      <c r="B1" s="36" t="s">
        <v>44</v>
      </c>
      <c r="C1" s="37" t="s">
        <v>45</v>
      </c>
      <c r="D1" s="25" t="s">
        <v>46</v>
      </c>
      <c r="E1" s="25" t="s">
        <v>49</v>
      </c>
      <c r="F1" s="5" t="s">
        <v>47</v>
      </c>
      <c r="G1" s="15" t="s">
        <v>48</v>
      </c>
      <c r="I1" s="6"/>
      <c r="J1" s="6"/>
      <c r="L1" s="4" t="s">
        <v>175</v>
      </c>
      <c r="M1" s="3" t="s">
        <v>174</v>
      </c>
    </row>
    <row r="2" spans="1:16" ht="14.25" thickBot="1" x14ac:dyDescent="0.2">
      <c r="A2" s="38" t="s">
        <v>22</v>
      </c>
      <c r="B2" s="39" t="s">
        <v>1</v>
      </c>
      <c r="C2" s="34">
        <v>8</v>
      </c>
      <c r="D2" s="119" t="s">
        <v>200</v>
      </c>
      <c r="E2" s="120"/>
      <c r="F2" s="16" t="s">
        <v>180</v>
      </c>
      <c r="G2" s="17" t="s">
        <v>156</v>
      </c>
      <c r="I2" s="123">
        <v>46139</v>
      </c>
      <c r="J2" s="124"/>
      <c r="L2" s="53" t="s">
        <v>157</v>
      </c>
      <c r="M2" s="8">
        <v>23</v>
      </c>
      <c r="N2" s="121" t="s">
        <v>279</v>
      </c>
      <c r="O2" s="122"/>
      <c r="P2" s="122"/>
    </row>
    <row r="3" spans="1:16" ht="14.25" thickBot="1" x14ac:dyDescent="0.2">
      <c r="A3" s="71" t="s">
        <v>22</v>
      </c>
      <c r="B3" s="68" t="s">
        <v>2</v>
      </c>
      <c r="C3" s="69">
        <v>6</v>
      </c>
      <c r="D3" s="107" t="s">
        <v>294</v>
      </c>
      <c r="E3" s="108"/>
      <c r="F3" s="12" t="str">
        <f>IF(F2&lt;&gt;"",$F$2,"")</f>
        <v>総務課</v>
      </c>
      <c r="G3" s="13" t="str">
        <f>IF(G2&lt;&gt;"",$G$2,"")</f>
        <v>今月号の広報おくたまを</v>
      </c>
      <c r="I3" s="96" t="s">
        <v>251</v>
      </c>
      <c r="J3" s="97">
        <v>18</v>
      </c>
      <c r="L3" s="53" t="s">
        <v>158</v>
      </c>
      <c r="M3" s="8">
        <v>16</v>
      </c>
    </row>
    <row r="4" spans="1:16" ht="14.25" thickBot="1" x14ac:dyDescent="0.2">
      <c r="A4" s="71" t="s">
        <v>22</v>
      </c>
      <c r="B4" s="68" t="s">
        <v>3</v>
      </c>
      <c r="C4" s="69">
        <v>8</v>
      </c>
      <c r="D4" s="107" t="s">
        <v>294</v>
      </c>
      <c r="E4" s="108"/>
      <c r="F4" s="12" t="str">
        <f t="shared" ref="F4:F67" si="0">IF(F3&lt;&gt;"",$F$2,"")</f>
        <v>総務課</v>
      </c>
      <c r="G4" s="13" t="str">
        <f t="shared" ref="G4:G67" si="1">IF(G3&lt;&gt;"",$G$2,"")</f>
        <v>今月号の広報おくたまを</v>
      </c>
      <c r="I4" s="96" t="s">
        <v>150</v>
      </c>
      <c r="J4" s="97">
        <f>SUM(E2:E189)</f>
        <v>168</v>
      </c>
      <c r="L4" s="53" t="s">
        <v>159</v>
      </c>
      <c r="M4" s="8">
        <v>8</v>
      </c>
      <c r="N4" s="121" t="s">
        <v>304</v>
      </c>
      <c r="O4" s="122"/>
      <c r="P4" s="122"/>
    </row>
    <row r="5" spans="1:16" ht="14.25" thickBot="1" x14ac:dyDescent="0.2">
      <c r="A5" s="81" t="s">
        <v>22</v>
      </c>
      <c r="B5" s="82" t="s">
        <v>4</v>
      </c>
      <c r="C5" s="80">
        <v>18</v>
      </c>
      <c r="D5" s="105" t="s">
        <v>311</v>
      </c>
      <c r="E5" s="125"/>
      <c r="F5" s="12" t="str">
        <f t="shared" si="0"/>
        <v>総務課</v>
      </c>
      <c r="G5" s="13" t="str">
        <f t="shared" si="1"/>
        <v>今月号の広報おくたまを</v>
      </c>
      <c r="I5" s="96" t="s">
        <v>151</v>
      </c>
      <c r="J5" s="97">
        <f>J7-J6</f>
        <v>1801</v>
      </c>
      <c r="L5" s="53" t="s">
        <v>160</v>
      </c>
      <c r="M5" s="8">
        <v>6</v>
      </c>
    </row>
    <row r="6" spans="1:16" ht="14.25" thickBot="1" x14ac:dyDescent="0.2">
      <c r="A6" s="71" t="s">
        <v>22</v>
      </c>
      <c r="B6" s="68" t="s">
        <v>5</v>
      </c>
      <c r="C6" s="69">
        <v>24</v>
      </c>
      <c r="D6" s="107" t="s">
        <v>294</v>
      </c>
      <c r="E6" s="108"/>
      <c r="F6" s="12" t="str">
        <f t="shared" si="0"/>
        <v>総務課</v>
      </c>
      <c r="G6" s="13" t="str">
        <f t="shared" si="1"/>
        <v>今月号の広報おくたまを</v>
      </c>
      <c r="I6" s="96" t="s">
        <v>152</v>
      </c>
      <c r="J6" s="97">
        <f>SUMIF(B2:B189,"予備",C2:C189)</f>
        <v>36</v>
      </c>
      <c r="L6" s="53" t="s">
        <v>161</v>
      </c>
      <c r="M6" s="8">
        <v>42</v>
      </c>
      <c r="N6" s="121" t="s">
        <v>204</v>
      </c>
      <c r="O6" s="122"/>
      <c r="P6" s="122"/>
    </row>
    <row r="7" spans="1:16" ht="14.25" thickBot="1" x14ac:dyDescent="0.2">
      <c r="A7" s="71" t="s">
        <v>22</v>
      </c>
      <c r="B7" s="68" t="s">
        <v>6</v>
      </c>
      <c r="C7" s="69">
        <v>17</v>
      </c>
      <c r="D7" s="107" t="s">
        <v>294</v>
      </c>
      <c r="E7" s="108"/>
      <c r="F7" s="12" t="str">
        <f t="shared" si="0"/>
        <v>総務課</v>
      </c>
      <c r="G7" s="13" t="str">
        <f t="shared" si="1"/>
        <v>今月号の広報おくたまを</v>
      </c>
      <c r="I7" s="96" t="s">
        <v>153</v>
      </c>
      <c r="J7" s="97">
        <f>SUM(C2:C189)</f>
        <v>1837</v>
      </c>
      <c r="L7" s="53" t="s">
        <v>162</v>
      </c>
      <c r="M7" s="8">
        <v>19</v>
      </c>
    </row>
    <row r="8" spans="1:16" x14ac:dyDescent="0.15">
      <c r="A8" s="71" t="s">
        <v>22</v>
      </c>
      <c r="B8" s="68" t="s">
        <v>219</v>
      </c>
      <c r="C8" s="69">
        <v>8</v>
      </c>
      <c r="D8" s="72"/>
      <c r="E8" s="72"/>
      <c r="F8" s="12" t="str">
        <f t="shared" si="0"/>
        <v>総務課</v>
      </c>
      <c r="G8" s="13" t="str">
        <f t="shared" si="1"/>
        <v>今月号の広報おくたまを</v>
      </c>
      <c r="I8" s="6"/>
      <c r="J8" s="6"/>
      <c r="L8" s="53" t="s">
        <v>163</v>
      </c>
      <c r="M8" s="8">
        <v>6</v>
      </c>
      <c r="N8" s="121" t="s">
        <v>255</v>
      </c>
      <c r="O8" s="122"/>
      <c r="P8" s="122"/>
    </row>
    <row r="9" spans="1:16" x14ac:dyDescent="0.15">
      <c r="A9" s="71" t="s">
        <v>22</v>
      </c>
      <c r="B9" s="68" t="s">
        <v>220</v>
      </c>
      <c r="C9" s="69">
        <v>10</v>
      </c>
      <c r="D9" s="107" t="s">
        <v>215</v>
      </c>
      <c r="E9" s="108"/>
      <c r="F9" s="12" t="str">
        <f t="shared" si="0"/>
        <v>総務課</v>
      </c>
      <c r="G9" s="13" t="str">
        <f t="shared" si="1"/>
        <v>今月号の広報おくたまを</v>
      </c>
      <c r="I9" s="1" t="s">
        <v>271</v>
      </c>
      <c r="L9" s="53" t="s">
        <v>164</v>
      </c>
      <c r="M9" s="8">
        <v>24</v>
      </c>
      <c r="N9" s="121" t="s">
        <v>266</v>
      </c>
      <c r="O9" s="122"/>
      <c r="P9" s="122"/>
    </row>
    <row r="10" spans="1:16" x14ac:dyDescent="0.15">
      <c r="A10" s="71" t="s">
        <v>22</v>
      </c>
      <c r="B10" s="68" t="s">
        <v>221</v>
      </c>
      <c r="C10" s="69">
        <v>8</v>
      </c>
      <c r="D10" s="107" t="s">
        <v>294</v>
      </c>
      <c r="E10" s="108"/>
      <c r="F10" s="12" t="str">
        <f t="shared" si="0"/>
        <v>総務課</v>
      </c>
      <c r="G10" s="13" t="str">
        <f t="shared" si="1"/>
        <v>今月号の広報おくたまを</v>
      </c>
      <c r="I10" s="1" t="s">
        <v>272</v>
      </c>
      <c r="L10" s="3" t="s">
        <v>165</v>
      </c>
      <c r="M10" s="2">
        <v>11</v>
      </c>
      <c r="N10" s="121" t="s">
        <v>273</v>
      </c>
      <c r="O10" s="122"/>
      <c r="P10" s="122"/>
    </row>
    <row r="11" spans="1:16" x14ac:dyDescent="0.15">
      <c r="A11" s="23" t="s">
        <v>22</v>
      </c>
      <c r="B11" s="21" t="s">
        <v>7</v>
      </c>
      <c r="C11" s="7">
        <v>5</v>
      </c>
      <c r="D11" s="102" t="s">
        <v>279</v>
      </c>
      <c r="E11" s="118"/>
      <c r="F11" s="12" t="str">
        <f>IF(F10&lt;&gt;"",$F$2,"")</f>
        <v>総務課</v>
      </c>
      <c r="G11" s="13" t="str">
        <f t="shared" si="1"/>
        <v>今月号の広報おくたまを</v>
      </c>
      <c r="L11" s="3" t="s">
        <v>166</v>
      </c>
      <c r="M11" s="2">
        <v>8</v>
      </c>
    </row>
    <row r="12" spans="1:16" x14ac:dyDescent="0.15">
      <c r="A12" s="23" t="s">
        <v>22</v>
      </c>
      <c r="B12" s="21" t="s">
        <v>8</v>
      </c>
      <c r="C12" s="7">
        <v>6</v>
      </c>
      <c r="D12" s="102" t="s">
        <v>189</v>
      </c>
      <c r="E12" s="118"/>
      <c r="F12" s="12" t="str">
        <f t="shared" si="0"/>
        <v>総務課</v>
      </c>
      <c r="G12" s="13" t="str">
        <f t="shared" si="1"/>
        <v>今月号の広報おくたまを</v>
      </c>
      <c r="L12" s="3" t="s">
        <v>167</v>
      </c>
      <c r="M12" s="2">
        <v>11</v>
      </c>
    </row>
    <row r="13" spans="1:16" x14ac:dyDescent="0.15">
      <c r="A13" s="81" t="s">
        <v>22</v>
      </c>
      <c r="B13" s="82" t="s">
        <v>9</v>
      </c>
      <c r="C13" s="80">
        <v>6</v>
      </c>
      <c r="D13" s="105" t="s">
        <v>311</v>
      </c>
      <c r="E13" s="125"/>
      <c r="F13" s="12" t="str">
        <f t="shared" si="0"/>
        <v>総務課</v>
      </c>
      <c r="G13" s="13" t="str">
        <f t="shared" si="1"/>
        <v>今月号の広報おくたまを</v>
      </c>
      <c r="I13" s="1" t="s">
        <v>300</v>
      </c>
      <c r="L13" s="3" t="s">
        <v>168</v>
      </c>
      <c r="M13" s="2">
        <v>24</v>
      </c>
    </row>
    <row r="14" spans="1:16" x14ac:dyDescent="0.15">
      <c r="A14" s="81" t="s">
        <v>22</v>
      </c>
      <c r="B14" s="82" t="s">
        <v>10</v>
      </c>
      <c r="C14" s="80">
        <v>7</v>
      </c>
      <c r="D14" s="105" t="s">
        <v>311</v>
      </c>
      <c r="E14" s="125"/>
      <c r="F14" s="12" t="str">
        <f t="shared" si="0"/>
        <v>総務課</v>
      </c>
      <c r="G14" s="13" t="str">
        <f t="shared" si="1"/>
        <v>今月号の広報おくたまを</v>
      </c>
      <c r="L14" s="53" t="s">
        <v>169</v>
      </c>
      <c r="M14" s="8">
        <v>4</v>
      </c>
      <c r="N14" s="121" t="s">
        <v>304</v>
      </c>
      <c r="O14" s="122"/>
      <c r="P14" s="122"/>
    </row>
    <row r="15" spans="1:16" x14ac:dyDescent="0.15">
      <c r="A15" s="23" t="s">
        <v>22</v>
      </c>
      <c r="B15" s="21" t="s">
        <v>11</v>
      </c>
      <c r="C15" s="7">
        <v>4</v>
      </c>
      <c r="D15" s="102" t="s">
        <v>279</v>
      </c>
      <c r="E15" s="118"/>
      <c r="F15" s="12" t="str">
        <f t="shared" si="0"/>
        <v>総務課</v>
      </c>
      <c r="G15" s="13" t="str">
        <f t="shared" si="1"/>
        <v>今月号の広報おくたまを</v>
      </c>
      <c r="L15" s="3" t="s">
        <v>170</v>
      </c>
      <c r="M15" s="2">
        <v>17</v>
      </c>
    </row>
    <row r="16" spans="1:16" x14ac:dyDescent="0.15">
      <c r="A16" s="23" t="s">
        <v>22</v>
      </c>
      <c r="B16" s="21" t="s">
        <v>12</v>
      </c>
      <c r="C16" s="7">
        <v>5</v>
      </c>
      <c r="D16" s="102" t="s">
        <v>279</v>
      </c>
      <c r="E16" s="118"/>
      <c r="F16" s="12" t="str">
        <f t="shared" si="0"/>
        <v>総務課</v>
      </c>
      <c r="G16" s="13" t="str">
        <f t="shared" si="1"/>
        <v>今月号の広報おくたまを</v>
      </c>
      <c r="L16" s="3" t="s">
        <v>171</v>
      </c>
      <c r="M16" s="2">
        <v>25</v>
      </c>
    </row>
    <row r="17" spans="1:15" x14ac:dyDescent="0.15">
      <c r="A17" s="23" t="s">
        <v>22</v>
      </c>
      <c r="B17" s="21" t="s">
        <v>13</v>
      </c>
      <c r="C17" s="7">
        <v>18</v>
      </c>
      <c r="D17" s="102" t="s">
        <v>263</v>
      </c>
      <c r="E17" s="118"/>
      <c r="F17" s="12">
        <v>0.11</v>
      </c>
      <c r="G17" s="13" t="s">
        <v>195</v>
      </c>
      <c r="L17" s="3" t="s">
        <v>172</v>
      </c>
      <c r="M17" s="2">
        <v>8</v>
      </c>
    </row>
    <row r="18" spans="1:15" ht="14.25" thickBot="1" x14ac:dyDescent="0.2">
      <c r="A18" s="24" t="s">
        <v>22</v>
      </c>
      <c r="B18" s="40" t="s">
        <v>14</v>
      </c>
      <c r="C18" s="41">
        <v>2</v>
      </c>
      <c r="D18" s="85">
        <f>SUBTOTAL(9,C2:C18)</f>
        <v>160</v>
      </c>
      <c r="E18" s="27">
        <f>COUNTA(B2:B17)</f>
        <v>16</v>
      </c>
      <c r="F18" s="18" t="str">
        <f t="shared" si="0"/>
        <v>総務課</v>
      </c>
      <c r="G18" s="14" t="str">
        <f t="shared" si="1"/>
        <v>今月号の広報おくたまを</v>
      </c>
      <c r="L18" s="53" t="s">
        <v>173</v>
      </c>
      <c r="M18" s="8">
        <v>8</v>
      </c>
      <c r="N18" s="9" t="s">
        <v>212</v>
      </c>
    </row>
    <row r="19" spans="1:15" x14ac:dyDescent="0.15">
      <c r="A19" s="87" t="s">
        <v>23</v>
      </c>
      <c r="B19" s="88" t="s">
        <v>15</v>
      </c>
      <c r="C19" s="89">
        <v>32</v>
      </c>
      <c r="D19" s="105" t="s">
        <v>311</v>
      </c>
      <c r="E19" s="125"/>
      <c r="F19" s="10" t="str">
        <f t="shared" si="0"/>
        <v>総務課</v>
      </c>
      <c r="G19" s="11" t="str">
        <f t="shared" si="1"/>
        <v>今月号の広報おくたまを</v>
      </c>
      <c r="K19" s="6"/>
      <c r="L19" s="93" t="s">
        <v>207</v>
      </c>
      <c r="M19" s="86">
        <v>9</v>
      </c>
      <c r="N19" s="130" t="s">
        <v>307</v>
      </c>
      <c r="O19" s="131"/>
    </row>
    <row r="20" spans="1:15" x14ac:dyDescent="0.15">
      <c r="A20" s="81" t="s">
        <v>23</v>
      </c>
      <c r="B20" s="82" t="s">
        <v>16</v>
      </c>
      <c r="C20" s="80">
        <v>17</v>
      </c>
      <c r="D20" s="105" t="s">
        <v>311</v>
      </c>
      <c r="E20" s="125"/>
      <c r="F20" s="12" t="str">
        <f t="shared" si="0"/>
        <v>総務課</v>
      </c>
      <c r="G20" s="13" t="str">
        <f t="shared" si="1"/>
        <v>今月号の広報おくたまを</v>
      </c>
      <c r="K20" s="6"/>
      <c r="L20" s="61" t="s">
        <v>208</v>
      </c>
      <c r="M20" s="8">
        <v>10</v>
      </c>
      <c r="N20" s="128" t="s">
        <v>270</v>
      </c>
      <c r="O20" s="129"/>
    </row>
    <row r="21" spans="1:15" x14ac:dyDescent="0.15">
      <c r="A21" s="81" t="s">
        <v>23</v>
      </c>
      <c r="B21" s="82" t="s">
        <v>17</v>
      </c>
      <c r="C21" s="80">
        <v>16</v>
      </c>
      <c r="D21" s="105" t="s">
        <v>311</v>
      </c>
      <c r="E21" s="125"/>
      <c r="F21" s="12" t="str">
        <f t="shared" si="0"/>
        <v>総務課</v>
      </c>
      <c r="G21" s="13" t="str">
        <f t="shared" si="1"/>
        <v>今月号の広報おくたまを</v>
      </c>
      <c r="K21" s="6"/>
      <c r="L21" s="61" t="s">
        <v>206</v>
      </c>
      <c r="M21" s="8">
        <v>11</v>
      </c>
    </row>
    <row r="22" spans="1:15" x14ac:dyDescent="0.15">
      <c r="A22" s="81" t="s">
        <v>23</v>
      </c>
      <c r="B22" s="82" t="s">
        <v>18</v>
      </c>
      <c r="C22" s="80">
        <v>20</v>
      </c>
      <c r="D22" s="105" t="s">
        <v>311</v>
      </c>
      <c r="E22" s="125"/>
      <c r="F22" s="12" t="str">
        <f t="shared" si="0"/>
        <v>総務課</v>
      </c>
      <c r="G22" s="13" t="str">
        <f t="shared" si="1"/>
        <v>今月号の広報おくたまを</v>
      </c>
      <c r="K22" s="6"/>
      <c r="L22" s="61" t="s">
        <v>144</v>
      </c>
      <c r="M22" s="8">
        <v>6</v>
      </c>
    </row>
    <row r="23" spans="1:15" x14ac:dyDescent="0.15">
      <c r="A23" s="81" t="s">
        <v>23</v>
      </c>
      <c r="B23" s="82" t="s">
        <v>19</v>
      </c>
      <c r="C23" s="80">
        <v>17</v>
      </c>
      <c r="D23" s="105" t="s">
        <v>311</v>
      </c>
      <c r="E23" s="125"/>
      <c r="F23" s="12" t="str">
        <f t="shared" si="0"/>
        <v>総務課</v>
      </c>
      <c r="G23" s="13" t="str">
        <f t="shared" si="1"/>
        <v>今月号の広報おくたまを</v>
      </c>
      <c r="K23" s="6"/>
      <c r="L23" s="61" t="s">
        <v>145</v>
      </c>
      <c r="M23" s="8">
        <v>8</v>
      </c>
      <c r="N23" s="128" t="s">
        <v>299</v>
      </c>
      <c r="O23" s="129"/>
    </row>
    <row r="24" spans="1:15" x14ac:dyDescent="0.15">
      <c r="A24" s="81" t="s">
        <v>23</v>
      </c>
      <c r="B24" s="82" t="s">
        <v>20</v>
      </c>
      <c r="C24" s="80">
        <v>14</v>
      </c>
      <c r="D24" s="105" t="s">
        <v>311</v>
      </c>
      <c r="E24" s="125"/>
      <c r="F24" s="12" t="str">
        <f t="shared" si="0"/>
        <v>総務課</v>
      </c>
      <c r="G24" s="13" t="str">
        <f t="shared" si="1"/>
        <v>今月号の広報おくたまを</v>
      </c>
      <c r="K24" s="6"/>
      <c r="L24" s="61" t="s">
        <v>146</v>
      </c>
      <c r="M24" s="8">
        <v>7</v>
      </c>
    </row>
    <row r="25" spans="1:15" x14ac:dyDescent="0.15">
      <c r="A25" s="81" t="s">
        <v>23</v>
      </c>
      <c r="B25" s="82" t="s">
        <v>21</v>
      </c>
      <c r="C25" s="80">
        <v>12</v>
      </c>
      <c r="D25" s="105" t="s">
        <v>311</v>
      </c>
      <c r="E25" s="125"/>
      <c r="F25" s="12" t="str">
        <f t="shared" si="0"/>
        <v>総務課</v>
      </c>
      <c r="G25" s="13" t="str">
        <f t="shared" si="1"/>
        <v>今月号の広報おくたまを</v>
      </c>
      <c r="K25" s="6"/>
      <c r="L25" s="61" t="s">
        <v>147</v>
      </c>
      <c r="M25" s="8">
        <v>10</v>
      </c>
    </row>
    <row r="26" spans="1:15" ht="14.25" thickBot="1" x14ac:dyDescent="0.2">
      <c r="A26" s="43" t="s">
        <v>23</v>
      </c>
      <c r="B26" s="40" t="s">
        <v>14</v>
      </c>
      <c r="C26" s="41">
        <v>2</v>
      </c>
      <c r="D26" s="85">
        <f>SUBTOTAL(9,C19:C26)</f>
        <v>130</v>
      </c>
      <c r="E26" s="27">
        <f>COUNTA(B19:B25)</f>
        <v>7</v>
      </c>
      <c r="F26" s="18" t="str">
        <f t="shared" si="0"/>
        <v>総務課</v>
      </c>
      <c r="G26" s="14" t="str">
        <f t="shared" si="1"/>
        <v>今月号の広報おくたまを</v>
      </c>
      <c r="K26" s="6"/>
      <c r="L26" s="61" t="s">
        <v>148</v>
      </c>
      <c r="M26" s="8">
        <v>4</v>
      </c>
      <c r="N26" s="130" t="s">
        <v>307</v>
      </c>
      <c r="O26" s="131"/>
    </row>
    <row r="27" spans="1:15" x14ac:dyDescent="0.15">
      <c r="A27" s="59" t="s">
        <v>242</v>
      </c>
      <c r="B27" s="39" t="s">
        <v>25</v>
      </c>
      <c r="C27" s="34">
        <v>12</v>
      </c>
      <c r="D27" s="119" t="s">
        <v>269</v>
      </c>
      <c r="E27" s="120"/>
      <c r="F27" s="10" t="str">
        <f t="shared" si="0"/>
        <v>総務課</v>
      </c>
      <c r="G27" s="11" t="str">
        <f t="shared" si="1"/>
        <v>今月号の広報おくたまを</v>
      </c>
      <c r="K27" s="6"/>
      <c r="L27" s="61" t="s">
        <v>149</v>
      </c>
      <c r="M27" s="8">
        <v>5</v>
      </c>
    </row>
    <row r="28" spans="1:15" x14ac:dyDescent="0.15">
      <c r="A28" s="92" t="s">
        <v>242</v>
      </c>
      <c r="B28" s="21" t="s">
        <v>24</v>
      </c>
      <c r="C28" s="7">
        <v>10</v>
      </c>
      <c r="D28" s="102" t="s">
        <v>304</v>
      </c>
      <c r="E28" s="118"/>
      <c r="F28" s="12" t="str">
        <f t="shared" si="0"/>
        <v>総務課</v>
      </c>
      <c r="G28" s="13" t="str">
        <f t="shared" si="1"/>
        <v>今月号の広報おくたまを</v>
      </c>
      <c r="K28" s="6"/>
      <c r="L28" s="21" t="s">
        <v>209</v>
      </c>
      <c r="M28" s="22">
        <v>10</v>
      </c>
      <c r="N28" s="130" t="s">
        <v>307</v>
      </c>
      <c r="O28" s="131"/>
    </row>
    <row r="29" spans="1:15" x14ac:dyDescent="0.15">
      <c r="A29" s="92" t="s">
        <v>242</v>
      </c>
      <c r="B29" s="21" t="s">
        <v>26</v>
      </c>
      <c r="C29" s="7">
        <v>11</v>
      </c>
      <c r="D29" s="102" t="s">
        <v>304</v>
      </c>
      <c r="E29" s="118"/>
      <c r="F29" s="12" t="str">
        <f t="shared" si="0"/>
        <v>総務課</v>
      </c>
      <c r="G29" s="13" t="str">
        <f t="shared" si="1"/>
        <v>今月号の広報おくたまを</v>
      </c>
      <c r="K29" s="6"/>
      <c r="L29" s="21" t="s">
        <v>210</v>
      </c>
      <c r="M29" s="22">
        <v>0</v>
      </c>
    </row>
    <row r="30" spans="1:15" x14ac:dyDescent="0.15">
      <c r="A30" s="92" t="s">
        <v>242</v>
      </c>
      <c r="B30" s="21" t="s">
        <v>27</v>
      </c>
      <c r="C30" s="7">
        <v>11</v>
      </c>
      <c r="D30" s="102" t="s">
        <v>304</v>
      </c>
      <c r="E30" s="118"/>
      <c r="F30" s="12" t="str">
        <f t="shared" si="0"/>
        <v>総務課</v>
      </c>
      <c r="G30" s="13" t="str">
        <f t="shared" si="1"/>
        <v>今月号の広報おくたまを</v>
      </c>
      <c r="L30" s="95" t="s">
        <v>181</v>
      </c>
      <c r="M30" s="101">
        <f>SUM(M2:M29)</f>
        <v>340</v>
      </c>
    </row>
    <row r="31" spans="1:15" ht="14.25" thickBot="1" x14ac:dyDescent="0.2">
      <c r="A31" s="60" t="s">
        <v>242</v>
      </c>
      <c r="B31" s="40" t="s">
        <v>14</v>
      </c>
      <c r="C31" s="41">
        <v>2</v>
      </c>
      <c r="D31" s="27">
        <f>SUBTOTAL(9,C27:C31)</f>
        <v>46</v>
      </c>
      <c r="E31" s="27">
        <f>COUNTA(B27:B30)</f>
        <v>4</v>
      </c>
      <c r="F31" s="18" t="str">
        <f t="shared" si="0"/>
        <v>総務課</v>
      </c>
      <c r="G31" s="14" t="str">
        <f t="shared" si="1"/>
        <v>今月号の広報おくたまを</v>
      </c>
      <c r="L31" s="6"/>
      <c r="M31" s="6"/>
    </row>
    <row r="32" spans="1:15" x14ac:dyDescent="0.15">
      <c r="A32" s="49" t="s">
        <v>28</v>
      </c>
      <c r="B32" s="39" t="s">
        <v>25</v>
      </c>
      <c r="C32" s="34">
        <v>13</v>
      </c>
      <c r="D32" s="119" t="s">
        <v>246</v>
      </c>
      <c r="E32" s="120"/>
      <c r="F32" s="10" t="str">
        <f t="shared" si="0"/>
        <v>総務課</v>
      </c>
      <c r="G32" s="11" t="str">
        <f t="shared" si="1"/>
        <v>今月号の広報おくたまを</v>
      </c>
    </row>
    <row r="33" spans="1:9" x14ac:dyDescent="0.15">
      <c r="A33" s="23" t="s">
        <v>28</v>
      </c>
      <c r="B33" s="21" t="s">
        <v>24</v>
      </c>
      <c r="C33" s="7">
        <v>13</v>
      </c>
      <c r="D33" s="104" t="s">
        <v>187</v>
      </c>
      <c r="E33" s="104"/>
      <c r="F33" s="12" t="str">
        <f t="shared" si="0"/>
        <v>総務課</v>
      </c>
      <c r="G33" s="13" t="str">
        <f t="shared" si="1"/>
        <v>今月号の広報おくたまを</v>
      </c>
    </row>
    <row r="34" spans="1:9" x14ac:dyDescent="0.15">
      <c r="A34" s="23" t="s">
        <v>28</v>
      </c>
      <c r="B34" s="21" t="s">
        <v>26</v>
      </c>
      <c r="C34" s="7">
        <v>12</v>
      </c>
      <c r="D34" s="104" t="s">
        <v>287</v>
      </c>
      <c r="E34" s="104"/>
      <c r="F34" s="12" t="str">
        <f t="shared" si="0"/>
        <v>総務課</v>
      </c>
      <c r="G34" s="13" t="str">
        <f t="shared" si="1"/>
        <v>今月号の広報おくたまを</v>
      </c>
    </row>
    <row r="35" spans="1:9" x14ac:dyDescent="0.15">
      <c r="A35" s="23" t="s">
        <v>28</v>
      </c>
      <c r="B35" s="21" t="s">
        <v>27</v>
      </c>
      <c r="C35" s="7">
        <v>14</v>
      </c>
      <c r="D35" s="104" t="s">
        <v>213</v>
      </c>
      <c r="E35" s="104"/>
      <c r="F35" s="12" t="str">
        <f t="shared" si="0"/>
        <v>総務課</v>
      </c>
      <c r="G35" s="13" t="str">
        <f t="shared" si="1"/>
        <v>今月号の広報おくたまを</v>
      </c>
    </row>
    <row r="36" spans="1:9" x14ac:dyDescent="0.15">
      <c r="A36" s="23" t="s">
        <v>28</v>
      </c>
      <c r="B36" s="21" t="s">
        <v>29</v>
      </c>
      <c r="C36" s="7">
        <v>9</v>
      </c>
      <c r="D36" s="104" t="s">
        <v>287</v>
      </c>
      <c r="E36" s="104"/>
      <c r="F36" s="12" t="str">
        <f t="shared" si="0"/>
        <v>総務課</v>
      </c>
      <c r="G36" s="13" t="str">
        <f t="shared" si="1"/>
        <v>今月号の広報おくたまを</v>
      </c>
    </row>
    <row r="37" spans="1:9" x14ac:dyDescent="0.15">
      <c r="A37" s="71" t="s">
        <v>28</v>
      </c>
      <c r="B37" s="77" t="s">
        <v>30</v>
      </c>
      <c r="C37" s="78">
        <v>8</v>
      </c>
      <c r="D37" s="126" t="s">
        <v>292</v>
      </c>
      <c r="E37" s="127"/>
      <c r="F37" s="50" t="str">
        <f t="shared" si="0"/>
        <v>総務課</v>
      </c>
      <c r="G37" s="13" t="str">
        <f t="shared" si="1"/>
        <v>今月号の広報おくたまを</v>
      </c>
    </row>
    <row r="38" spans="1:9" ht="14.25" thickBot="1" x14ac:dyDescent="0.2">
      <c r="A38" s="24" t="s">
        <v>28</v>
      </c>
      <c r="B38" s="40" t="s">
        <v>14</v>
      </c>
      <c r="C38" s="41">
        <v>2</v>
      </c>
      <c r="D38" s="27">
        <f>SUBTOTAL(9,C32:C38)</f>
        <v>71</v>
      </c>
      <c r="E38" s="27">
        <f>COUNTA(B32:B37)</f>
        <v>6</v>
      </c>
      <c r="F38" s="18" t="str">
        <f t="shared" si="0"/>
        <v>総務課</v>
      </c>
      <c r="G38" s="14" t="str">
        <f t="shared" si="1"/>
        <v>今月号の広報おくたまを</v>
      </c>
    </row>
    <row r="39" spans="1:9" x14ac:dyDescent="0.15">
      <c r="A39" s="38" t="s">
        <v>31</v>
      </c>
      <c r="B39" s="39" t="s">
        <v>32</v>
      </c>
      <c r="C39" s="34">
        <v>53</v>
      </c>
      <c r="D39" s="102" t="s">
        <v>284</v>
      </c>
      <c r="E39" s="103"/>
      <c r="F39" s="10" t="str">
        <f t="shared" si="0"/>
        <v>総務課</v>
      </c>
      <c r="G39" s="11" t="str">
        <f t="shared" si="1"/>
        <v>今月号の広報おくたまを</v>
      </c>
    </row>
    <row r="40" spans="1:9" x14ac:dyDescent="0.15">
      <c r="A40" s="23" t="s">
        <v>31</v>
      </c>
      <c r="B40" s="21" t="s">
        <v>33</v>
      </c>
      <c r="C40" s="7">
        <v>95</v>
      </c>
      <c r="D40" s="29" t="s">
        <v>196</v>
      </c>
      <c r="E40" s="29"/>
      <c r="F40" s="12" t="str">
        <f t="shared" si="0"/>
        <v>総務課</v>
      </c>
      <c r="G40" s="13" t="str">
        <f t="shared" si="1"/>
        <v>今月号の広報おくたまを</v>
      </c>
    </row>
    <row r="41" spans="1:9" x14ac:dyDescent="0.15">
      <c r="A41" s="23" t="s">
        <v>31</v>
      </c>
      <c r="B41" s="21" t="s">
        <v>34</v>
      </c>
      <c r="C41" s="7">
        <v>85</v>
      </c>
      <c r="D41" s="102" t="s">
        <v>216</v>
      </c>
      <c r="E41" s="103"/>
      <c r="F41" s="12" t="str">
        <f t="shared" si="0"/>
        <v>総務課</v>
      </c>
      <c r="G41" s="13" t="str">
        <f t="shared" si="1"/>
        <v>今月号の広報おくたまを</v>
      </c>
    </row>
    <row r="42" spans="1:9" x14ac:dyDescent="0.15">
      <c r="A42" s="23" t="s">
        <v>31</v>
      </c>
      <c r="B42" s="21" t="s">
        <v>35</v>
      </c>
      <c r="C42" s="7">
        <v>73</v>
      </c>
      <c r="D42" s="102" t="s">
        <v>247</v>
      </c>
      <c r="E42" s="103"/>
      <c r="F42" s="12" t="str">
        <f t="shared" si="0"/>
        <v>総務課</v>
      </c>
      <c r="G42" s="13" t="str">
        <f t="shared" si="1"/>
        <v>今月号の広報おくたまを</v>
      </c>
    </row>
    <row r="43" spans="1:9" x14ac:dyDescent="0.15">
      <c r="A43" s="23" t="s">
        <v>31</v>
      </c>
      <c r="B43" s="21" t="s">
        <v>36</v>
      </c>
      <c r="C43" s="7">
        <v>13</v>
      </c>
      <c r="D43" s="102" t="s">
        <v>276</v>
      </c>
      <c r="E43" s="103"/>
      <c r="F43" s="12" t="str">
        <f t="shared" si="0"/>
        <v>総務課</v>
      </c>
      <c r="G43" s="13" t="str">
        <f t="shared" si="1"/>
        <v>今月号の広報おくたまを</v>
      </c>
    </row>
    <row r="44" spans="1:9" x14ac:dyDescent="0.15">
      <c r="A44" s="23" t="s">
        <v>31</v>
      </c>
      <c r="B44" s="21" t="s">
        <v>37</v>
      </c>
      <c r="C44" s="7">
        <v>29</v>
      </c>
      <c r="D44" s="102" t="s">
        <v>280</v>
      </c>
      <c r="E44" s="103"/>
      <c r="F44" s="12" t="str">
        <f t="shared" si="0"/>
        <v>総務課</v>
      </c>
      <c r="G44" s="13" t="str">
        <f t="shared" si="1"/>
        <v>今月号の広報おくたまを</v>
      </c>
    </row>
    <row r="45" spans="1:9" ht="14.25" thickBot="1" x14ac:dyDescent="0.2">
      <c r="A45" s="24" t="s">
        <v>31</v>
      </c>
      <c r="B45" s="40" t="s">
        <v>14</v>
      </c>
      <c r="C45" s="41">
        <v>2</v>
      </c>
      <c r="D45" s="27">
        <f>SUBTOTAL(9,C39:C45)</f>
        <v>350</v>
      </c>
      <c r="E45" s="27">
        <f>COUNTA(B39:B44)</f>
        <v>6</v>
      </c>
      <c r="F45" s="18" t="str">
        <f t="shared" si="0"/>
        <v>総務課</v>
      </c>
      <c r="G45" s="14" t="str">
        <f t="shared" si="1"/>
        <v>今月号の広報おくたまを</v>
      </c>
      <c r="I45" s="63" t="s">
        <v>277</v>
      </c>
    </row>
    <row r="46" spans="1:9" x14ac:dyDescent="0.15">
      <c r="A46" s="23" t="s">
        <v>248</v>
      </c>
      <c r="B46" s="21" t="s">
        <v>40</v>
      </c>
      <c r="C46" s="7">
        <v>20</v>
      </c>
      <c r="D46" s="102" t="s">
        <v>303</v>
      </c>
      <c r="E46" s="103"/>
      <c r="F46" s="12" t="str">
        <f>IF(F47&lt;&gt;"",$F$2,"")</f>
        <v>総務課</v>
      </c>
      <c r="G46" s="13" t="str">
        <f>IF(G47&lt;&gt;"",$G$2,"")</f>
        <v>今月号の広報おくたまを</v>
      </c>
    </row>
    <row r="47" spans="1:9" x14ac:dyDescent="0.15">
      <c r="A47" s="98" t="s">
        <v>249</v>
      </c>
      <c r="B47" s="99" t="s">
        <v>32</v>
      </c>
      <c r="C47" s="100">
        <v>14</v>
      </c>
      <c r="D47" s="132" t="s">
        <v>313</v>
      </c>
      <c r="E47" s="133"/>
      <c r="F47" s="19" t="str">
        <f>IF(F51&lt;&gt;"",$F$2,"")</f>
        <v>総務課</v>
      </c>
      <c r="G47" s="20" t="str">
        <f>IF(G51&lt;&gt;"",$G$2,"")</f>
        <v>今月号の広報おくたまを</v>
      </c>
    </row>
    <row r="48" spans="1:9" x14ac:dyDescent="0.15">
      <c r="A48" s="81" t="s">
        <v>249</v>
      </c>
      <c r="B48" s="82" t="s">
        <v>38</v>
      </c>
      <c r="C48" s="80">
        <v>24</v>
      </c>
      <c r="D48" s="132" t="s">
        <v>313</v>
      </c>
      <c r="E48" s="133"/>
      <c r="F48" s="12" t="str">
        <f>IF(F49&lt;&gt;"",$F$2,"")</f>
        <v>総務課</v>
      </c>
      <c r="G48" s="13" t="str">
        <f>IF(G49&lt;&gt;"",$G$2,"")</f>
        <v>今月号の広報おくたまを</v>
      </c>
    </row>
    <row r="49" spans="1:7" x14ac:dyDescent="0.15">
      <c r="A49" s="79" t="s">
        <v>249</v>
      </c>
      <c r="B49" s="68" t="s">
        <v>33</v>
      </c>
      <c r="C49" s="69">
        <v>30</v>
      </c>
      <c r="D49" s="107" t="s">
        <v>298</v>
      </c>
      <c r="E49" s="108"/>
      <c r="F49" s="12" t="str">
        <f>IF(F50&lt;&gt;"",$F$2,"")</f>
        <v>総務課</v>
      </c>
      <c r="G49" s="13" t="str">
        <f>IF(G50&lt;&gt;"",$G$2,"")</f>
        <v>今月号の広報おくたまを</v>
      </c>
    </row>
    <row r="50" spans="1:7" x14ac:dyDescent="0.15">
      <c r="A50" s="79" t="s">
        <v>249</v>
      </c>
      <c r="B50" s="68" t="s">
        <v>34</v>
      </c>
      <c r="C50" s="69">
        <v>29</v>
      </c>
      <c r="D50" s="109" t="s">
        <v>296</v>
      </c>
      <c r="E50" s="110"/>
      <c r="F50" s="12" t="str">
        <f>IF(F45&lt;&gt;"",$F$2,"")</f>
        <v>総務課</v>
      </c>
      <c r="G50" s="13" t="str">
        <f>IF(G45&lt;&gt;"",$G$2,"")</f>
        <v>今月号の広報おくたまを</v>
      </c>
    </row>
    <row r="51" spans="1:7" x14ac:dyDescent="0.15">
      <c r="A51" s="71" t="s">
        <v>249</v>
      </c>
      <c r="B51" s="68" t="s">
        <v>39</v>
      </c>
      <c r="C51" s="69">
        <v>17</v>
      </c>
      <c r="D51" s="111" t="s">
        <v>239</v>
      </c>
      <c r="E51" s="111"/>
      <c r="F51" s="12" t="str">
        <f>IF(F48&lt;&gt;"",$F$2,"")</f>
        <v>総務課</v>
      </c>
      <c r="G51" s="13" t="str">
        <f>IF(G48&lt;&gt;"",$G$2,"")</f>
        <v>今月号の広報おくたまを</v>
      </c>
    </row>
    <row r="52" spans="1:7" x14ac:dyDescent="0.15">
      <c r="A52" s="71" t="s">
        <v>249</v>
      </c>
      <c r="B52" s="68" t="s">
        <v>41</v>
      </c>
      <c r="C52" s="69">
        <v>42</v>
      </c>
      <c r="D52" s="107" t="s">
        <v>298</v>
      </c>
      <c r="E52" s="108"/>
      <c r="F52" s="12" t="str">
        <f>IF(F46&lt;&gt;"",$F$2,"")</f>
        <v>総務課</v>
      </c>
      <c r="G52" s="13" t="str">
        <f>IF(G46&lt;&gt;"",$G$2,"")</f>
        <v>今月号の広報おくたまを</v>
      </c>
    </row>
    <row r="53" spans="1:7" ht="14.25" thickBot="1" x14ac:dyDescent="0.2">
      <c r="A53" s="73" t="s">
        <v>249</v>
      </c>
      <c r="B53" s="74" t="s">
        <v>14</v>
      </c>
      <c r="C53" s="75">
        <v>3</v>
      </c>
      <c r="D53" s="76">
        <f>SUBTOTAL(9,C46:C53)</f>
        <v>179</v>
      </c>
      <c r="E53" s="76">
        <f>COUNTA(B46:B52)</f>
        <v>7</v>
      </c>
      <c r="F53" s="18" t="str">
        <f t="shared" si="0"/>
        <v>総務課</v>
      </c>
      <c r="G53" s="14" t="str">
        <f t="shared" si="1"/>
        <v>今月号の広報おくたまを</v>
      </c>
    </row>
    <row r="54" spans="1:7" x14ac:dyDescent="0.15">
      <c r="A54" s="71" t="s">
        <v>42</v>
      </c>
      <c r="B54" s="68" t="s">
        <v>43</v>
      </c>
      <c r="C54" s="69">
        <v>10</v>
      </c>
      <c r="D54" s="107" t="s">
        <v>205</v>
      </c>
      <c r="E54" s="108"/>
      <c r="F54" s="12" t="e">
        <f>IF(#REF!&lt;&gt;"",$F$2,"")</f>
        <v>#REF!</v>
      </c>
      <c r="G54" s="13" t="e">
        <f>IF(#REF!&lt;&gt;"",$G$2,"")</f>
        <v>#REF!</v>
      </c>
    </row>
    <row r="55" spans="1:7" x14ac:dyDescent="0.15">
      <c r="A55" s="71" t="s">
        <v>42</v>
      </c>
      <c r="B55" s="68" t="s">
        <v>33</v>
      </c>
      <c r="C55" s="69">
        <v>16</v>
      </c>
      <c r="D55" s="107" t="s">
        <v>259</v>
      </c>
      <c r="E55" s="108"/>
      <c r="F55" s="12" t="e">
        <f>IF(F54&lt;&gt;"",$F$2,"")</f>
        <v>#REF!</v>
      </c>
      <c r="G55" s="55" t="s">
        <v>254</v>
      </c>
    </row>
    <row r="56" spans="1:7" x14ac:dyDescent="0.15">
      <c r="A56" s="23" t="s">
        <v>42</v>
      </c>
      <c r="B56" s="21" t="s">
        <v>35</v>
      </c>
      <c r="C56" s="7">
        <v>8</v>
      </c>
      <c r="D56" s="102" t="s">
        <v>253</v>
      </c>
      <c r="E56" s="103"/>
      <c r="F56" s="12" t="e">
        <f>IF(F55&lt;&gt;"",$F$2,"")</f>
        <v>#REF!</v>
      </c>
      <c r="G56" s="13" t="str">
        <f>IF(G55&lt;&gt;"",$G$2,"")</f>
        <v>今月号の広報おくたまを</v>
      </c>
    </row>
    <row r="57" spans="1:7" x14ac:dyDescent="0.15">
      <c r="A57" s="23" t="s">
        <v>42</v>
      </c>
      <c r="B57" s="21" t="s">
        <v>34</v>
      </c>
      <c r="C57" s="7">
        <v>8</v>
      </c>
      <c r="D57" s="102" t="s">
        <v>305</v>
      </c>
      <c r="E57" s="103"/>
      <c r="F57" s="12" t="e">
        <f t="shared" si="0"/>
        <v>#REF!</v>
      </c>
      <c r="G57" s="13" t="str">
        <f t="shared" si="1"/>
        <v>今月号の広報おくたまを</v>
      </c>
    </row>
    <row r="58" spans="1:7" ht="14.25" thickBot="1" x14ac:dyDescent="0.2">
      <c r="A58" s="24" t="s">
        <v>42</v>
      </c>
      <c r="B58" s="40" t="s">
        <v>14</v>
      </c>
      <c r="C58" s="41">
        <v>2</v>
      </c>
      <c r="D58" s="27">
        <f>SUBTOTAL(9,C54:C58)</f>
        <v>44</v>
      </c>
      <c r="E58" s="27">
        <f>COUNTA(B54:B57)</f>
        <v>4</v>
      </c>
      <c r="F58" s="18" t="e">
        <f t="shared" si="0"/>
        <v>#REF!</v>
      </c>
      <c r="G58" s="14" t="str">
        <f t="shared" si="1"/>
        <v>今月号の広報おくたまを</v>
      </c>
    </row>
    <row r="59" spans="1:7" x14ac:dyDescent="0.15">
      <c r="A59" s="38" t="s">
        <v>222</v>
      </c>
      <c r="B59" s="39" t="s">
        <v>50</v>
      </c>
      <c r="C59" s="34">
        <v>5</v>
      </c>
      <c r="D59" s="28"/>
      <c r="E59" s="28"/>
      <c r="F59" s="10" t="e">
        <f t="shared" si="0"/>
        <v>#REF!</v>
      </c>
      <c r="G59" s="11" t="str">
        <f t="shared" si="1"/>
        <v>今月号の広報おくたまを</v>
      </c>
    </row>
    <row r="60" spans="1:7" x14ac:dyDescent="0.15">
      <c r="A60" s="23" t="s">
        <v>222</v>
      </c>
      <c r="B60" s="21" t="s">
        <v>51</v>
      </c>
      <c r="C60" s="7">
        <v>11</v>
      </c>
      <c r="D60" s="102" t="s">
        <v>267</v>
      </c>
      <c r="E60" s="103"/>
      <c r="F60" s="12" t="e">
        <f t="shared" si="0"/>
        <v>#REF!</v>
      </c>
      <c r="G60" s="13" t="str">
        <f t="shared" si="1"/>
        <v>今月号の広報おくたまを</v>
      </c>
    </row>
    <row r="61" spans="1:7" x14ac:dyDescent="0.15">
      <c r="A61" s="23" t="s">
        <v>222</v>
      </c>
      <c r="B61" s="21" t="s">
        <v>178</v>
      </c>
      <c r="C61" s="7">
        <v>11</v>
      </c>
      <c r="D61" s="102" t="s">
        <v>267</v>
      </c>
      <c r="E61" s="103"/>
      <c r="F61" s="12" t="e">
        <f>IF(F80&lt;&gt;"",$F$2,"")</f>
        <v>#REF!</v>
      </c>
      <c r="G61" s="13" t="e">
        <f>IF(G80&lt;&gt;"",$G$2,"")</f>
        <v>#REF!</v>
      </c>
    </row>
    <row r="62" spans="1:7" x14ac:dyDescent="0.15">
      <c r="A62" s="23" t="s">
        <v>222</v>
      </c>
      <c r="B62" s="21" t="s">
        <v>179</v>
      </c>
      <c r="C62" s="7">
        <v>8</v>
      </c>
      <c r="D62" s="102" t="s">
        <v>264</v>
      </c>
      <c r="E62" s="103"/>
      <c r="F62" s="12" t="e">
        <f>IF(F61&lt;&gt;"",$F$2,"")</f>
        <v>#REF!</v>
      </c>
      <c r="G62" s="13" t="e">
        <f>IF(G61&lt;&gt;"",$G$2,"")</f>
        <v>#REF!</v>
      </c>
    </row>
    <row r="63" spans="1:7" x14ac:dyDescent="0.15">
      <c r="A63" s="71" t="s">
        <v>223</v>
      </c>
      <c r="B63" s="68" t="s">
        <v>52</v>
      </c>
      <c r="C63" s="69">
        <v>6</v>
      </c>
      <c r="D63" s="107" t="s">
        <v>293</v>
      </c>
      <c r="E63" s="108"/>
      <c r="F63" s="12" t="e">
        <f>IF(F60&lt;&gt;"",$F$2,"")</f>
        <v>#REF!</v>
      </c>
      <c r="G63" s="13" t="str">
        <f>IF(G60&lt;&gt;"",$G$2,"")</f>
        <v>今月号の広報おくたまを</v>
      </c>
    </row>
    <row r="64" spans="1:7" x14ac:dyDescent="0.15">
      <c r="A64" s="71" t="s">
        <v>223</v>
      </c>
      <c r="B64" s="68" t="s">
        <v>198</v>
      </c>
      <c r="C64" s="69">
        <v>6</v>
      </c>
      <c r="D64" s="107" t="s">
        <v>293</v>
      </c>
      <c r="E64" s="108"/>
      <c r="F64" s="12" t="e">
        <f>IF(#REF!&lt;&gt;"",$F$2,"")</f>
        <v>#REF!</v>
      </c>
      <c r="G64" s="13" t="e">
        <f>IF(#REF!&lt;&gt;"",$G$2,"")</f>
        <v>#REF!</v>
      </c>
    </row>
    <row r="65" spans="1:7" x14ac:dyDescent="0.15">
      <c r="A65" s="81" t="s">
        <v>223</v>
      </c>
      <c r="B65" s="82" t="s">
        <v>199</v>
      </c>
      <c r="C65" s="80">
        <v>5</v>
      </c>
      <c r="D65" s="105" t="s">
        <v>314</v>
      </c>
      <c r="E65" s="106"/>
      <c r="F65" s="12" t="e">
        <f t="shared" si="0"/>
        <v>#REF!</v>
      </c>
      <c r="G65" s="13" t="e">
        <f t="shared" si="1"/>
        <v>#REF!</v>
      </c>
    </row>
    <row r="66" spans="1:7" x14ac:dyDescent="0.15">
      <c r="A66" s="23" t="s">
        <v>224</v>
      </c>
      <c r="B66" s="21" t="s">
        <v>53</v>
      </c>
      <c r="C66" s="7">
        <v>4</v>
      </c>
      <c r="D66" s="102" t="s">
        <v>235</v>
      </c>
      <c r="E66" s="103"/>
      <c r="F66" s="12" t="e">
        <f t="shared" si="0"/>
        <v>#REF!</v>
      </c>
      <c r="G66" s="13" t="e">
        <f t="shared" si="1"/>
        <v>#REF!</v>
      </c>
    </row>
    <row r="67" spans="1:7" x14ac:dyDescent="0.15">
      <c r="A67" s="81" t="s">
        <v>224</v>
      </c>
      <c r="B67" s="82" t="s">
        <v>54</v>
      </c>
      <c r="C67" s="80">
        <v>6</v>
      </c>
      <c r="D67" s="105" t="s">
        <v>314</v>
      </c>
      <c r="E67" s="106"/>
      <c r="F67" s="12" t="e">
        <f t="shared" si="0"/>
        <v>#REF!</v>
      </c>
      <c r="G67" s="13" t="e">
        <f t="shared" si="1"/>
        <v>#REF!</v>
      </c>
    </row>
    <row r="68" spans="1:7" x14ac:dyDescent="0.15">
      <c r="A68" s="23" t="s">
        <v>224</v>
      </c>
      <c r="B68" s="21" t="s">
        <v>55</v>
      </c>
      <c r="C68" s="7">
        <v>4</v>
      </c>
      <c r="D68" s="102" t="s">
        <v>235</v>
      </c>
      <c r="E68" s="103"/>
      <c r="F68" s="12" t="e">
        <f t="shared" ref="F68:F130" si="2">IF(F67&lt;&gt;"",$F$2,"")</f>
        <v>#REF!</v>
      </c>
      <c r="G68" s="13" t="e">
        <f t="shared" ref="G68:G130" si="3">IF(G67&lt;&gt;"",$G$2,"")</f>
        <v>#REF!</v>
      </c>
    </row>
    <row r="69" spans="1:7" x14ac:dyDescent="0.15">
      <c r="A69" s="23" t="s">
        <v>224</v>
      </c>
      <c r="B69" s="21" t="s">
        <v>56</v>
      </c>
      <c r="C69" s="7">
        <v>4</v>
      </c>
      <c r="D69" s="102" t="s">
        <v>268</v>
      </c>
      <c r="E69" s="103"/>
      <c r="F69" s="12" t="e">
        <f t="shared" si="2"/>
        <v>#REF!</v>
      </c>
      <c r="G69" s="13" t="e">
        <f t="shared" si="3"/>
        <v>#REF!</v>
      </c>
    </row>
    <row r="70" spans="1:7" x14ac:dyDescent="0.15">
      <c r="A70" s="23" t="s">
        <v>224</v>
      </c>
      <c r="B70" s="21" t="s">
        <v>154</v>
      </c>
      <c r="C70" s="7">
        <v>3</v>
      </c>
      <c r="D70" s="102" t="s">
        <v>235</v>
      </c>
      <c r="E70" s="103"/>
      <c r="F70" s="12" t="e">
        <f t="shared" si="2"/>
        <v>#REF!</v>
      </c>
      <c r="G70" s="13" t="e">
        <f t="shared" si="3"/>
        <v>#REF!</v>
      </c>
    </row>
    <row r="71" spans="1:7" x14ac:dyDescent="0.15">
      <c r="A71" s="23" t="s">
        <v>225</v>
      </c>
      <c r="B71" s="21" t="s">
        <v>57</v>
      </c>
      <c r="C71" s="7">
        <v>6</v>
      </c>
      <c r="D71" s="102" t="s">
        <v>267</v>
      </c>
      <c r="E71" s="103"/>
      <c r="F71" s="12" t="e">
        <f t="shared" si="2"/>
        <v>#REF!</v>
      </c>
      <c r="G71" s="13" t="e">
        <f t="shared" si="3"/>
        <v>#REF!</v>
      </c>
    </row>
    <row r="72" spans="1:7" x14ac:dyDescent="0.15">
      <c r="A72" s="71" t="s">
        <v>225</v>
      </c>
      <c r="B72" s="68" t="s">
        <v>58</v>
      </c>
      <c r="C72" s="69">
        <v>7</v>
      </c>
      <c r="D72" s="107" t="s">
        <v>297</v>
      </c>
      <c r="E72" s="108"/>
      <c r="F72" s="12" t="e">
        <f t="shared" si="2"/>
        <v>#REF!</v>
      </c>
      <c r="G72" s="13" t="e">
        <f t="shared" si="3"/>
        <v>#REF!</v>
      </c>
    </row>
    <row r="73" spans="1:7" x14ac:dyDescent="0.15">
      <c r="A73" s="81" t="s">
        <v>225</v>
      </c>
      <c r="B73" s="82" t="s">
        <v>59</v>
      </c>
      <c r="C73" s="80">
        <v>5</v>
      </c>
      <c r="D73" s="105" t="s">
        <v>314</v>
      </c>
      <c r="E73" s="106"/>
      <c r="F73" s="12" t="e">
        <f t="shared" si="2"/>
        <v>#REF!</v>
      </c>
      <c r="G73" s="13" t="e">
        <f t="shared" si="3"/>
        <v>#REF!</v>
      </c>
    </row>
    <row r="74" spans="1:7" x14ac:dyDescent="0.15">
      <c r="A74" s="23" t="s">
        <v>225</v>
      </c>
      <c r="B74" s="21" t="s">
        <v>60</v>
      </c>
      <c r="C74" s="7">
        <v>3</v>
      </c>
      <c r="D74" s="102" t="s">
        <v>267</v>
      </c>
      <c r="E74" s="103"/>
      <c r="F74" s="12" t="e">
        <f t="shared" si="2"/>
        <v>#REF!</v>
      </c>
      <c r="G74" s="13" t="e">
        <f t="shared" si="3"/>
        <v>#REF!</v>
      </c>
    </row>
    <row r="75" spans="1:7" x14ac:dyDescent="0.15">
      <c r="A75" s="23" t="s">
        <v>225</v>
      </c>
      <c r="B75" s="21" t="s">
        <v>61</v>
      </c>
      <c r="C75" s="7">
        <v>6</v>
      </c>
      <c r="D75" s="102" t="s">
        <v>252</v>
      </c>
      <c r="E75" s="103"/>
      <c r="F75" s="12" t="e">
        <f t="shared" si="2"/>
        <v>#REF!</v>
      </c>
      <c r="G75" s="13" t="e">
        <f t="shared" si="3"/>
        <v>#REF!</v>
      </c>
    </row>
    <row r="76" spans="1:7" x14ac:dyDescent="0.15">
      <c r="A76" s="23" t="s">
        <v>226</v>
      </c>
      <c r="B76" s="21" t="s">
        <v>62</v>
      </c>
      <c r="C76" s="7">
        <v>11</v>
      </c>
      <c r="D76" s="102" t="s">
        <v>267</v>
      </c>
      <c r="E76" s="103"/>
      <c r="F76" s="12" t="e">
        <f t="shared" si="2"/>
        <v>#REF!</v>
      </c>
      <c r="G76" s="13" t="e">
        <f t="shared" si="3"/>
        <v>#REF!</v>
      </c>
    </row>
    <row r="77" spans="1:7" x14ac:dyDescent="0.15">
      <c r="A77" s="81" t="s">
        <v>226</v>
      </c>
      <c r="B77" s="82" t="s">
        <v>63</v>
      </c>
      <c r="C77" s="80">
        <v>7</v>
      </c>
      <c r="D77" s="105" t="s">
        <v>314</v>
      </c>
      <c r="E77" s="106"/>
      <c r="F77" s="12" t="e">
        <f t="shared" si="2"/>
        <v>#REF!</v>
      </c>
      <c r="G77" s="13" t="e">
        <f>IF(G76&lt;&gt;"",$G$2,"")</f>
        <v>#REF!</v>
      </c>
    </row>
    <row r="78" spans="1:7" x14ac:dyDescent="0.15">
      <c r="A78" s="71" t="s">
        <v>226</v>
      </c>
      <c r="B78" s="68" t="s">
        <v>64</v>
      </c>
      <c r="C78" s="69">
        <v>11</v>
      </c>
      <c r="D78" s="107" t="s">
        <v>261</v>
      </c>
      <c r="E78" s="108"/>
      <c r="F78" s="12" t="e">
        <f t="shared" si="2"/>
        <v>#REF!</v>
      </c>
      <c r="G78" s="13" t="e">
        <f t="shared" si="3"/>
        <v>#REF!</v>
      </c>
    </row>
    <row r="79" spans="1:7" x14ac:dyDescent="0.15">
      <c r="A79" s="71" t="s">
        <v>227</v>
      </c>
      <c r="B79" s="68" t="s">
        <v>65</v>
      </c>
      <c r="C79" s="69">
        <v>4</v>
      </c>
      <c r="D79" s="72"/>
      <c r="E79" s="72"/>
      <c r="F79" s="12" t="e">
        <f t="shared" si="2"/>
        <v>#REF!</v>
      </c>
      <c r="G79" s="13" t="e">
        <f t="shared" si="3"/>
        <v>#REF!</v>
      </c>
    </row>
    <row r="80" spans="1:7" x14ac:dyDescent="0.15">
      <c r="A80" s="71" t="s">
        <v>227</v>
      </c>
      <c r="B80" s="68" t="s">
        <v>66</v>
      </c>
      <c r="C80" s="69">
        <v>7</v>
      </c>
      <c r="D80" s="107" t="s">
        <v>293</v>
      </c>
      <c r="E80" s="108"/>
      <c r="F80" s="12" t="e">
        <f>IF(F81&lt;&gt;"",$F$2,"")</f>
        <v>#REF!</v>
      </c>
      <c r="G80" s="13" t="e">
        <f>IF(G81&lt;&gt;"",$G$2,"")</f>
        <v>#REF!</v>
      </c>
    </row>
    <row r="81" spans="1:7" x14ac:dyDescent="0.15">
      <c r="A81" s="81" t="s">
        <v>227</v>
      </c>
      <c r="B81" s="82" t="s">
        <v>236</v>
      </c>
      <c r="C81" s="80">
        <v>3</v>
      </c>
      <c r="D81" s="105" t="s">
        <v>314</v>
      </c>
      <c r="E81" s="106"/>
      <c r="F81" s="12" t="e">
        <f>IF(F79&lt;&gt;"",$F$2,"")</f>
        <v>#REF!</v>
      </c>
      <c r="G81" s="13" t="e">
        <f>IF(G79&lt;&gt;"",$G$2,"")</f>
        <v>#REF!</v>
      </c>
    </row>
    <row r="82" spans="1:7" ht="14.25" thickBot="1" x14ac:dyDescent="0.2">
      <c r="A82" s="94" t="s">
        <v>310</v>
      </c>
      <c r="B82" s="40" t="s">
        <v>14</v>
      </c>
      <c r="C82" s="41">
        <v>2</v>
      </c>
      <c r="D82" s="27">
        <f>SUBTOTAL(9,C59:C82)</f>
        <v>145</v>
      </c>
      <c r="E82" s="27">
        <f>COUNTA(B59:B81)</f>
        <v>23</v>
      </c>
      <c r="F82" s="58" t="s">
        <v>237</v>
      </c>
      <c r="G82" s="14" t="e">
        <f>IF(G62&lt;&gt;"",$G$2,"")</f>
        <v>#REF!</v>
      </c>
    </row>
    <row r="83" spans="1:7" x14ac:dyDescent="0.15">
      <c r="A83" s="64" t="s">
        <v>68</v>
      </c>
      <c r="B83" s="65" t="s">
        <v>69</v>
      </c>
      <c r="C83" s="66">
        <v>9</v>
      </c>
      <c r="D83" s="109" t="s">
        <v>281</v>
      </c>
      <c r="E83" s="110"/>
      <c r="F83" s="10" t="str">
        <f t="shared" si="2"/>
        <v>総務課</v>
      </c>
      <c r="G83" s="11" t="e">
        <f t="shared" si="3"/>
        <v>#REF!</v>
      </c>
    </row>
    <row r="84" spans="1:7" x14ac:dyDescent="0.15">
      <c r="A84" s="71" t="s">
        <v>68</v>
      </c>
      <c r="B84" s="68" t="s">
        <v>70</v>
      </c>
      <c r="C84" s="69">
        <v>11</v>
      </c>
      <c r="D84" s="107" t="s">
        <v>301</v>
      </c>
      <c r="E84" s="108"/>
      <c r="F84" s="12" t="str">
        <f t="shared" si="2"/>
        <v>総務課</v>
      </c>
      <c r="G84" s="13" t="e">
        <f t="shared" si="3"/>
        <v>#REF!</v>
      </c>
    </row>
    <row r="85" spans="1:7" x14ac:dyDescent="0.15">
      <c r="A85" s="71" t="s">
        <v>68</v>
      </c>
      <c r="B85" s="68" t="s">
        <v>71</v>
      </c>
      <c r="C85" s="69">
        <v>8</v>
      </c>
      <c r="D85" s="107" t="s">
        <v>203</v>
      </c>
      <c r="E85" s="108"/>
      <c r="F85" s="12" t="str">
        <f t="shared" si="2"/>
        <v>総務課</v>
      </c>
      <c r="G85" s="13" t="e">
        <f t="shared" si="3"/>
        <v>#REF!</v>
      </c>
    </row>
    <row r="86" spans="1:7" x14ac:dyDescent="0.15">
      <c r="A86" s="71" t="s">
        <v>68</v>
      </c>
      <c r="B86" s="68" t="s">
        <v>72</v>
      </c>
      <c r="C86" s="69">
        <v>6</v>
      </c>
      <c r="D86" s="107" t="s">
        <v>282</v>
      </c>
      <c r="E86" s="108"/>
      <c r="F86" s="12" t="str">
        <f t="shared" si="2"/>
        <v>総務課</v>
      </c>
      <c r="G86" s="13" t="e">
        <f t="shared" si="3"/>
        <v>#REF!</v>
      </c>
    </row>
    <row r="87" spans="1:7" x14ac:dyDescent="0.15">
      <c r="A87" s="71" t="s">
        <v>68</v>
      </c>
      <c r="B87" s="68" t="s">
        <v>73</v>
      </c>
      <c r="C87" s="69">
        <v>14</v>
      </c>
      <c r="D87" s="126" t="s">
        <v>262</v>
      </c>
      <c r="E87" s="127"/>
      <c r="F87" s="12" t="str">
        <f t="shared" si="2"/>
        <v>総務課</v>
      </c>
      <c r="G87" s="13" t="e">
        <f t="shared" si="3"/>
        <v>#REF!</v>
      </c>
    </row>
    <row r="88" spans="1:7" x14ac:dyDescent="0.15">
      <c r="A88" s="71" t="s">
        <v>68</v>
      </c>
      <c r="B88" s="68" t="s">
        <v>74</v>
      </c>
      <c r="C88" s="69">
        <v>5</v>
      </c>
      <c r="D88" s="107" t="s">
        <v>263</v>
      </c>
      <c r="E88" s="108"/>
      <c r="F88" s="12" t="str">
        <f t="shared" si="2"/>
        <v>総務課</v>
      </c>
      <c r="G88" s="13" t="e">
        <f t="shared" si="3"/>
        <v>#REF!</v>
      </c>
    </row>
    <row r="89" spans="1:7" x14ac:dyDescent="0.15">
      <c r="A89" s="71" t="s">
        <v>68</v>
      </c>
      <c r="B89" s="68" t="s">
        <v>75</v>
      </c>
      <c r="C89" s="69">
        <v>5</v>
      </c>
      <c r="D89" s="107" t="s">
        <v>301</v>
      </c>
      <c r="E89" s="108"/>
      <c r="F89" s="12" t="str">
        <f t="shared" si="2"/>
        <v>総務課</v>
      </c>
      <c r="G89" s="13" t="e">
        <f t="shared" si="3"/>
        <v>#REF!</v>
      </c>
    </row>
    <row r="90" spans="1:7" x14ac:dyDescent="0.15">
      <c r="A90" s="71" t="s">
        <v>68</v>
      </c>
      <c r="B90" s="68" t="s">
        <v>177</v>
      </c>
      <c r="C90" s="69">
        <v>14</v>
      </c>
      <c r="D90" s="107" t="s">
        <v>301</v>
      </c>
      <c r="E90" s="108"/>
      <c r="F90" s="12" t="str">
        <f>IF(F89&lt;&gt;"",$F$2,"")</f>
        <v>総務課</v>
      </c>
      <c r="G90" s="13" t="e">
        <f>IF(G89&lt;&gt;"",$G$2,"")</f>
        <v>#REF!</v>
      </c>
    </row>
    <row r="91" spans="1:7" x14ac:dyDescent="0.15">
      <c r="A91" s="71" t="s">
        <v>68</v>
      </c>
      <c r="B91" s="68" t="s">
        <v>176</v>
      </c>
      <c r="C91" s="69">
        <v>3</v>
      </c>
      <c r="D91" s="107" t="s">
        <v>214</v>
      </c>
      <c r="E91" s="108"/>
      <c r="F91" s="12" t="str">
        <f>IF(F89&lt;&gt;"",$F$2,"")</f>
        <v>総務課</v>
      </c>
      <c r="G91" s="13" t="e">
        <f>IF(G89&lt;&gt;"",$G$2,"")</f>
        <v>#REF!</v>
      </c>
    </row>
    <row r="92" spans="1:7" x14ac:dyDescent="0.15">
      <c r="A92" s="71" t="s">
        <v>68</v>
      </c>
      <c r="B92" s="68" t="s">
        <v>76</v>
      </c>
      <c r="C92" s="69">
        <v>2</v>
      </c>
      <c r="D92" s="107" t="s">
        <v>291</v>
      </c>
      <c r="E92" s="108"/>
      <c r="F92" s="12" t="str">
        <f>IF(F91&lt;&gt;"",$F$2,"")</f>
        <v>総務課</v>
      </c>
      <c r="G92" s="13" t="e">
        <f t="shared" si="3"/>
        <v>#REF!</v>
      </c>
    </row>
    <row r="93" spans="1:7" ht="14.25" thickBot="1" x14ac:dyDescent="0.2">
      <c r="A93" s="73" t="s">
        <v>68</v>
      </c>
      <c r="B93" s="74" t="s">
        <v>67</v>
      </c>
      <c r="C93" s="75">
        <v>3</v>
      </c>
      <c r="D93" s="76">
        <f>SUBTOTAL(9,C83:C93)</f>
        <v>80</v>
      </c>
      <c r="E93" s="76">
        <f>COUNTA(B83:B92)</f>
        <v>10</v>
      </c>
      <c r="F93" s="18" t="str">
        <f t="shared" si="2"/>
        <v>総務課</v>
      </c>
      <c r="G93" s="14" t="e">
        <f t="shared" si="3"/>
        <v>#REF!</v>
      </c>
    </row>
    <row r="94" spans="1:7" x14ac:dyDescent="0.15">
      <c r="A94" s="38" t="s">
        <v>77</v>
      </c>
      <c r="B94" s="39" t="s">
        <v>69</v>
      </c>
      <c r="C94" s="34">
        <v>6</v>
      </c>
      <c r="D94" s="119" t="s">
        <v>306</v>
      </c>
      <c r="E94" s="120"/>
      <c r="F94" s="10" t="str">
        <f t="shared" si="2"/>
        <v>総務課</v>
      </c>
      <c r="G94" s="11" t="e">
        <f t="shared" si="3"/>
        <v>#REF!</v>
      </c>
    </row>
    <row r="95" spans="1:7" x14ac:dyDescent="0.15">
      <c r="A95" s="23" t="s">
        <v>77</v>
      </c>
      <c r="B95" s="21" t="s">
        <v>70</v>
      </c>
      <c r="C95" s="7">
        <v>9</v>
      </c>
      <c r="D95" s="102" t="s">
        <v>307</v>
      </c>
      <c r="E95" s="103"/>
      <c r="F95" s="12" t="str">
        <f t="shared" si="2"/>
        <v>総務課</v>
      </c>
      <c r="G95" s="13" t="e">
        <f t="shared" si="3"/>
        <v>#REF!</v>
      </c>
    </row>
    <row r="96" spans="1:7" x14ac:dyDescent="0.15">
      <c r="A96" s="23" t="s">
        <v>77</v>
      </c>
      <c r="B96" s="21" t="s">
        <v>78</v>
      </c>
      <c r="C96" s="7">
        <v>10</v>
      </c>
      <c r="D96" s="102" t="s">
        <v>278</v>
      </c>
      <c r="E96" s="103"/>
      <c r="F96" s="12" t="str">
        <f t="shared" si="2"/>
        <v>総務課</v>
      </c>
      <c r="G96" s="13" t="e">
        <f t="shared" si="3"/>
        <v>#REF!</v>
      </c>
    </row>
    <row r="97" spans="1:7" x14ac:dyDescent="0.15">
      <c r="A97" s="23" t="s">
        <v>77</v>
      </c>
      <c r="B97" s="21" t="s">
        <v>71</v>
      </c>
      <c r="C97" s="7">
        <v>8</v>
      </c>
      <c r="D97" s="102" t="s">
        <v>275</v>
      </c>
      <c r="E97" s="103"/>
      <c r="F97" s="12" t="str">
        <f t="shared" si="2"/>
        <v>総務課</v>
      </c>
      <c r="G97" s="62"/>
    </row>
    <row r="98" spans="1:7" x14ac:dyDescent="0.15">
      <c r="A98" s="23" t="s">
        <v>77</v>
      </c>
      <c r="B98" s="21" t="s">
        <v>72</v>
      </c>
      <c r="C98" s="7">
        <v>12</v>
      </c>
      <c r="D98" s="102" t="s">
        <v>218</v>
      </c>
      <c r="E98" s="103"/>
      <c r="F98" s="12" t="str">
        <f t="shared" si="2"/>
        <v>総務課</v>
      </c>
      <c r="G98" s="13" t="str">
        <f t="shared" si="3"/>
        <v/>
      </c>
    </row>
    <row r="99" spans="1:7" x14ac:dyDescent="0.15">
      <c r="A99" s="23" t="s">
        <v>77</v>
      </c>
      <c r="B99" s="21" t="s">
        <v>74</v>
      </c>
      <c r="C99" s="7">
        <v>10</v>
      </c>
      <c r="D99" s="102" t="s">
        <v>307</v>
      </c>
      <c r="E99" s="103"/>
      <c r="F99" s="12" t="str">
        <f t="shared" si="2"/>
        <v>総務課</v>
      </c>
      <c r="G99" s="13" t="str">
        <f t="shared" si="3"/>
        <v/>
      </c>
    </row>
    <row r="100" spans="1:7" x14ac:dyDescent="0.15">
      <c r="A100" s="23" t="s">
        <v>77</v>
      </c>
      <c r="B100" s="21" t="s">
        <v>75</v>
      </c>
      <c r="C100" s="7">
        <v>7</v>
      </c>
      <c r="D100" s="102" t="s">
        <v>295</v>
      </c>
      <c r="E100" s="103"/>
      <c r="F100" s="12" t="str">
        <f t="shared" si="2"/>
        <v>総務課</v>
      </c>
      <c r="G100" s="13" t="str">
        <f t="shared" si="3"/>
        <v/>
      </c>
    </row>
    <row r="101" spans="1:7" x14ac:dyDescent="0.15">
      <c r="A101" s="23" t="s">
        <v>77</v>
      </c>
      <c r="B101" s="42" t="s">
        <v>274</v>
      </c>
      <c r="C101" s="7">
        <v>3</v>
      </c>
      <c r="D101" s="102" t="s">
        <v>278</v>
      </c>
      <c r="E101" s="103"/>
      <c r="F101" s="12" t="str">
        <f t="shared" si="2"/>
        <v>総務課</v>
      </c>
      <c r="G101" s="13" t="str">
        <f t="shared" si="3"/>
        <v/>
      </c>
    </row>
    <row r="102" spans="1:7" ht="14.25" thickBot="1" x14ac:dyDescent="0.2">
      <c r="A102" s="24" t="s">
        <v>77</v>
      </c>
      <c r="B102" s="40" t="s">
        <v>67</v>
      </c>
      <c r="C102" s="41">
        <v>2</v>
      </c>
      <c r="D102" s="27">
        <f>SUBTOTAL(9,C94:C102)</f>
        <v>67</v>
      </c>
      <c r="E102" s="27">
        <f>COUNTA(B94:B101)</f>
        <v>8</v>
      </c>
      <c r="F102" s="18" t="str">
        <f t="shared" si="2"/>
        <v>総務課</v>
      </c>
      <c r="G102" s="14" t="str">
        <f t="shared" si="3"/>
        <v/>
      </c>
    </row>
    <row r="103" spans="1:7" x14ac:dyDescent="0.15">
      <c r="A103" s="38" t="s">
        <v>79</v>
      </c>
      <c r="B103" s="39" t="s">
        <v>80</v>
      </c>
      <c r="C103" s="34">
        <v>13</v>
      </c>
      <c r="D103" s="102" t="s">
        <v>285</v>
      </c>
      <c r="E103" s="103"/>
      <c r="F103" s="10" t="str">
        <f t="shared" si="2"/>
        <v>総務課</v>
      </c>
      <c r="G103" s="11" t="str">
        <f t="shared" si="3"/>
        <v/>
      </c>
    </row>
    <row r="104" spans="1:7" x14ac:dyDescent="0.15">
      <c r="A104" s="23" t="s">
        <v>79</v>
      </c>
      <c r="B104" s="21" t="s">
        <v>81</v>
      </c>
      <c r="C104" s="7">
        <v>11</v>
      </c>
      <c r="D104" s="102" t="s">
        <v>285</v>
      </c>
      <c r="E104" s="103"/>
      <c r="F104" s="12" t="str">
        <f t="shared" si="2"/>
        <v>総務課</v>
      </c>
      <c r="G104" s="13" t="str">
        <f t="shared" si="3"/>
        <v/>
      </c>
    </row>
    <row r="105" spans="1:7" x14ac:dyDescent="0.15">
      <c r="A105" s="23" t="s">
        <v>79</v>
      </c>
      <c r="B105" s="21" t="s">
        <v>186</v>
      </c>
      <c r="C105" s="7">
        <v>2</v>
      </c>
      <c r="D105" s="102" t="s">
        <v>285</v>
      </c>
      <c r="E105" s="103"/>
      <c r="F105" s="12" t="str">
        <f t="shared" si="2"/>
        <v>総務課</v>
      </c>
      <c r="G105" s="13" t="str">
        <f t="shared" si="3"/>
        <v/>
      </c>
    </row>
    <row r="106" spans="1:7" x14ac:dyDescent="0.15">
      <c r="A106" s="23" t="s">
        <v>79</v>
      </c>
      <c r="B106" s="21" t="s">
        <v>183</v>
      </c>
      <c r="C106" s="7">
        <v>7</v>
      </c>
      <c r="D106" s="102" t="s">
        <v>234</v>
      </c>
      <c r="E106" s="103"/>
      <c r="F106" s="12" t="str">
        <f>IF(F104&lt;&gt;"",$F$2,"")</f>
        <v>総務課</v>
      </c>
      <c r="G106" s="13" t="str">
        <f>IF(G104&lt;&gt;"",$G$2,"")</f>
        <v/>
      </c>
    </row>
    <row r="107" spans="1:7" x14ac:dyDescent="0.15">
      <c r="A107" s="71" t="s">
        <v>79</v>
      </c>
      <c r="B107" s="68" t="s">
        <v>82</v>
      </c>
      <c r="C107" s="69">
        <v>7</v>
      </c>
      <c r="D107" s="107" t="s">
        <v>256</v>
      </c>
      <c r="E107" s="108"/>
      <c r="F107" s="12" t="e">
        <f>IF(#REF!&lt;&gt;"",$F$2,"")</f>
        <v>#REF!</v>
      </c>
      <c r="G107" s="13" t="e">
        <f>IF(#REF!&lt;&gt;"",$G$2,"")</f>
        <v>#REF!</v>
      </c>
    </row>
    <row r="108" spans="1:7" x14ac:dyDescent="0.15">
      <c r="A108" s="71" t="s">
        <v>79</v>
      </c>
      <c r="B108" s="68" t="s">
        <v>83</v>
      </c>
      <c r="C108" s="69">
        <v>11</v>
      </c>
      <c r="D108" s="107" t="s">
        <v>234</v>
      </c>
      <c r="E108" s="108"/>
      <c r="F108" s="12" t="e">
        <f t="shared" si="2"/>
        <v>#REF!</v>
      </c>
      <c r="G108" s="13" t="e">
        <f t="shared" si="3"/>
        <v>#REF!</v>
      </c>
    </row>
    <row r="109" spans="1:7" x14ac:dyDescent="0.15">
      <c r="A109" s="71" t="s">
        <v>79</v>
      </c>
      <c r="B109" s="68" t="s">
        <v>84</v>
      </c>
      <c r="C109" s="69">
        <v>5</v>
      </c>
      <c r="D109" s="107" t="s">
        <v>285</v>
      </c>
      <c r="E109" s="108"/>
      <c r="F109" s="12" t="e">
        <f t="shared" si="2"/>
        <v>#REF!</v>
      </c>
      <c r="G109" s="13" t="e">
        <f t="shared" si="3"/>
        <v>#REF!</v>
      </c>
    </row>
    <row r="110" spans="1:7" x14ac:dyDescent="0.15">
      <c r="A110" s="71" t="s">
        <v>79</v>
      </c>
      <c r="B110" s="68" t="s">
        <v>85</v>
      </c>
      <c r="C110" s="69">
        <v>7</v>
      </c>
      <c r="D110" s="107" t="s">
        <v>234</v>
      </c>
      <c r="E110" s="108"/>
      <c r="F110" s="12" t="e">
        <f t="shared" si="2"/>
        <v>#REF!</v>
      </c>
      <c r="G110" s="13" t="e">
        <f t="shared" si="3"/>
        <v>#REF!</v>
      </c>
    </row>
    <row r="111" spans="1:7" x14ac:dyDescent="0.15">
      <c r="A111" s="71" t="s">
        <v>79</v>
      </c>
      <c r="B111" s="68" t="s">
        <v>86</v>
      </c>
      <c r="C111" s="69">
        <v>7</v>
      </c>
      <c r="D111" s="107" t="s">
        <v>290</v>
      </c>
      <c r="E111" s="108"/>
      <c r="F111" s="12" t="e">
        <f t="shared" si="2"/>
        <v>#REF!</v>
      </c>
      <c r="G111" s="13" t="e">
        <f t="shared" si="3"/>
        <v>#REF!</v>
      </c>
    </row>
    <row r="112" spans="1:7" x14ac:dyDescent="0.15">
      <c r="A112" s="71" t="s">
        <v>79</v>
      </c>
      <c r="B112" s="68" t="s">
        <v>87</v>
      </c>
      <c r="C112" s="69">
        <v>2</v>
      </c>
      <c r="D112" s="107" t="s">
        <v>285</v>
      </c>
      <c r="E112" s="108"/>
      <c r="F112" s="12" t="e">
        <f t="shared" si="2"/>
        <v>#REF!</v>
      </c>
      <c r="G112" s="13" t="e">
        <f t="shared" si="3"/>
        <v>#REF!</v>
      </c>
    </row>
    <row r="113" spans="1:7" x14ac:dyDescent="0.15">
      <c r="A113" s="71" t="s">
        <v>79</v>
      </c>
      <c r="B113" s="68" t="s">
        <v>88</v>
      </c>
      <c r="C113" s="69">
        <v>5</v>
      </c>
      <c r="D113" s="107" t="s">
        <v>286</v>
      </c>
      <c r="E113" s="108"/>
      <c r="F113" s="12" t="e">
        <f t="shared" si="2"/>
        <v>#REF!</v>
      </c>
      <c r="G113" s="13" t="e">
        <f t="shared" si="3"/>
        <v>#REF!</v>
      </c>
    </row>
    <row r="114" spans="1:7" ht="14.25" thickBot="1" x14ac:dyDescent="0.2">
      <c r="A114" s="24" t="s">
        <v>79</v>
      </c>
      <c r="B114" s="40" t="s">
        <v>14</v>
      </c>
      <c r="C114" s="41">
        <v>2</v>
      </c>
      <c r="D114" s="27">
        <f>SUBTOTAL(9,C103:C114)</f>
        <v>79</v>
      </c>
      <c r="E114" s="27">
        <f>COUNTA(B103:B113)</f>
        <v>11</v>
      </c>
      <c r="F114" s="116" t="s">
        <v>234</v>
      </c>
      <c r="G114" s="117"/>
    </row>
    <row r="115" spans="1:7" s="6" customFormat="1" x14ac:dyDescent="0.15">
      <c r="A115" s="64" t="s">
        <v>89</v>
      </c>
      <c r="B115" s="65" t="s">
        <v>69</v>
      </c>
      <c r="C115" s="66">
        <v>10</v>
      </c>
      <c r="D115" s="107" t="s">
        <v>288</v>
      </c>
      <c r="E115" s="108"/>
      <c r="F115" s="10" t="str">
        <f t="shared" si="2"/>
        <v>総務課</v>
      </c>
      <c r="G115" s="11" t="str">
        <f t="shared" si="3"/>
        <v/>
      </c>
    </row>
    <row r="116" spans="1:7" s="6" customFormat="1" x14ac:dyDescent="0.15">
      <c r="A116" s="23" t="s">
        <v>89</v>
      </c>
      <c r="B116" s="21" t="s">
        <v>90</v>
      </c>
      <c r="C116" s="7">
        <v>3</v>
      </c>
      <c r="D116" s="102" t="s">
        <v>265</v>
      </c>
      <c r="E116" s="103"/>
      <c r="F116" s="12" t="str">
        <f t="shared" si="2"/>
        <v>総務課</v>
      </c>
      <c r="G116" s="13" t="str">
        <f t="shared" si="3"/>
        <v/>
      </c>
    </row>
    <row r="117" spans="1:7" s="6" customFormat="1" x14ac:dyDescent="0.15">
      <c r="A117" s="23" t="s">
        <v>89</v>
      </c>
      <c r="B117" s="21" t="s">
        <v>91</v>
      </c>
      <c r="C117" s="7">
        <v>8</v>
      </c>
      <c r="D117" s="112" t="s">
        <v>192</v>
      </c>
      <c r="E117" s="113"/>
      <c r="F117" s="12" t="str">
        <f t="shared" si="2"/>
        <v>総務課</v>
      </c>
      <c r="G117" s="13" t="str">
        <f t="shared" si="3"/>
        <v/>
      </c>
    </row>
    <row r="118" spans="1:7" s="6" customFormat="1" x14ac:dyDescent="0.15">
      <c r="A118" s="23" t="s">
        <v>89</v>
      </c>
      <c r="B118" s="21" t="s">
        <v>92</v>
      </c>
      <c r="C118" s="7">
        <v>2</v>
      </c>
      <c r="D118" s="102" t="s">
        <v>203</v>
      </c>
      <c r="E118" s="103"/>
      <c r="F118" s="12" t="str">
        <f t="shared" si="2"/>
        <v>総務課</v>
      </c>
      <c r="G118" s="13" t="str">
        <f t="shared" si="3"/>
        <v/>
      </c>
    </row>
    <row r="119" spans="1:7" s="6" customFormat="1" x14ac:dyDescent="0.15">
      <c r="A119" s="23" t="s">
        <v>89</v>
      </c>
      <c r="B119" s="21" t="s">
        <v>93</v>
      </c>
      <c r="C119" s="7">
        <v>5</v>
      </c>
      <c r="D119" s="30" t="s">
        <v>197</v>
      </c>
      <c r="E119" s="26"/>
      <c r="F119" s="12" t="str">
        <f t="shared" si="2"/>
        <v>総務課</v>
      </c>
      <c r="G119" s="13" t="str">
        <f t="shared" si="3"/>
        <v/>
      </c>
    </row>
    <row r="120" spans="1:7" s="6" customFormat="1" x14ac:dyDescent="0.15">
      <c r="A120" s="81" t="s">
        <v>89</v>
      </c>
      <c r="B120" s="82" t="s">
        <v>94</v>
      </c>
      <c r="C120" s="80">
        <v>7</v>
      </c>
      <c r="D120" s="105" t="s">
        <v>315</v>
      </c>
      <c r="E120" s="106"/>
      <c r="F120" s="12" t="str">
        <f t="shared" si="2"/>
        <v>総務課</v>
      </c>
      <c r="G120" s="13" t="str">
        <f t="shared" si="3"/>
        <v/>
      </c>
    </row>
    <row r="121" spans="1:7" s="6" customFormat="1" x14ac:dyDescent="0.15">
      <c r="A121" s="23" t="s">
        <v>89</v>
      </c>
      <c r="B121" s="21" t="s">
        <v>95</v>
      </c>
      <c r="C121" s="7">
        <v>3</v>
      </c>
      <c r="D121" s="30" t="s">
        <v>188</v>
      </c>
      <c r="E121" s="26"/>
      <c r="F121" s="12" t="str">
        <f t="shared" si="2"/>
        <v>総務課</v>
      </c>
      <c r="G121" s="13" t="str">
        <f t="shared" si="3"/>
        <v/>
      </c>
    </row>
    <row r="122" spans="1:7" s="6" customFormat="1" x14ac:dyDescent="0.15">
      <c r="A122" s="23" t="s">
        <v>89</v>
      </c>
      <c r="B122" s="21" t="s">
        <v>96</v>
      </c>
      <c r="C122" s="7">
        <v>3</v>
      </c>
      <c r="D122" s="26"/>
      <c r="E122" s="26"/>
      <c r="F122" s="12" t="str">
        <f t="shared" si="2"/>
        <v>総務課</v>
      </c>
      <c r="G122" s="13" t="str">
        <f t="shared" si="3"/>
        <v/>
      </c>
    </row>
    <row r="123" spans="1:7" s="6" customFormat="1" x14ac:dyDescent="0.15">
      <c r="A123" s="23" t="s">
        <v>89</v>
      </c>
      <c r="B123" s="21" t="s">
        <v>97</v>
      </c>
      <c r="C123" s="7">
        <v>5</v>
      </c>
      <c r="D123" s="30" t="s">
        <v>309</v>
      </c>
      <c r="E123" s="26"/>
      <c r="F123" s="12" t="str">
        <f t="shared" si="2"/>
        <v>総務課</v>
      </c>
      <c r="G123" s="13" t="str">
        <f t="shared" si="3"/>
        <v/>
      </c>
    </row>
    <row r="124" spans="1:7" s="6" customFormat="1" x14ac:dyDescent="0.15">
      <c r="A124" s="23" t="s">
        <v>89</v>
      </c>
      <c r="B124" s="21" t="s">
        <v>184</v>
      </c>
      <c r="C124" s="7">
        <v>5</v>
      </c>
      <c r="D124" s="90" t="s">
        <v>203</v>
      </c>
      <c r="E124" s="91"/>
      <c r="F124" s="12" t="str">
        <f t="shared" si="2"/>
        <v>総務課</v>
      </c>
      <c r="G124" s="13" t="str">
        <f t="shared" si="3"/>
        <v/>
      </c>
    </row>
    <row r="125" spans="1:7" s="6" customFormat="1" x14ac:dyDescent="0.15">
      <c r="A125" s="23" t="s">
        <v>89</v>
      </c>
      <c r="B125" s="21" t="s">
        <v>185</v>
      </c>
      <c r="C125" s="7">
        <v>6</v>
      </c>
      <c r="D125" s="102" t="s">
        <v>245</v>
      </c>
      <c r="E125" s="103"/>
      <c r="F125" s="12"/>
      <c r="G125" s="13"/>
    </row>
    <row r="126" spans="1:7" s="6" customFormat="1" x14ac:dyDescent="0.15">
      <c r="A126" s="23" t="s">
        <v>89</v>
      </c>
      <c r="B126" s="21" t="s">
        <v>98</v>
      </c>
      <c r="C126" s="7">
        <v>7</v>
      </c>
      <c r="D126" s="30" t="s">
        <v>309</v>
      </c>
      <c r="E126" s="26"/>
      <c r="F126" s="12" t="str">
        <f>IF(F124&lt;&gt;"",$F$2,"")</f>
        <v>総務課</v>
      </c>
      <c r="G126" s="13" t="str">
        <f>IF(G124&lt;&gt;"",$G$2,"")</f>
        <v/>
      </c>
    </row>
    <row r="127" spans="1:7" s="6" customFormat="1" x14ac:dyDescent="0.15">
      <c r="A127" s="23" t="s">
        <v>89</v>
      </c>
      <c r="B127" s="21" t="s">
        <v>99</v>
      </c>
      <c r="C127" s="7">
        <v>4</v>
      </c>
      <c r="D127" s="30" t="s">
        <v>309</v>
      </c>
      <c r="E127" s="26"/>
      <c r="F127" s="12" t="str">
        <f>IF(F126&lt;&gt;"",$F$2,"")</f>
        <v>総務課</v>
      </c>
      <c r="G127" s="13" t="str">
        <f t="shared" si="3"/>
        <v/>
      </c>
    </row>
    <row r="128" spans="1:7" s="6" customFormat="1" x14ac:dyDescent="0.15">
      <c r="A128" s="23" t="s">
        <v>89</v>
      </c>
      <c r="B128" s="21" t="s">
        <v>100</v>
      </c>
      <c r="C128" s="7">
        <v>4</v>
      </c>
      <c r="D128" s="30" t="s">
        <v>309</v>
      </c>
      <c r="E128" s="26"/>
      <c r="F128" s="12" t="str">
        <f t="shared" si="2"/>
        <v>総務課</v>
      </c>
      <c r="G128" s="13" t="str">
        <f t="shared" si="3"/>
        <v/>
      </c>
    </row>
    <row r="129" spans="1:7" s="6" customFormat="1" x14ac:dyDescent="0.15">
      <c r="A129" s="23" t="s">
        <v>89</v>
      </c>
      <c r="B129" s="21" t="s">
        <v>101</v>
      </c>
      <c r="C129" s="7">
        <v>6</v>
      </c>
      <c r="D129" s="102" t="s">
        <v>308</v>
      </c>
      <c r="E129" s="103"/>
      <c r="F129" s="12" t="str">
        <f t="shared" si="2"/>
        <v>総務課</v>
      </c>
      <c r="G129" s="13" t="str">
        <f t="shared" si="3"/>
        <v/>
      </c>
    </row>
    <row r="130" spans="1:7" s="6" customFormat="1" x14ac:dyDescent="0.15">
      <c r="A130" s="81" t="s">
        <v>89</v>
      </c>
      <c r="B130" s="82" t="s">
        <v>102</v>
      </c>
      <c r="C130" s="80">
        <v>6</v>
      </c>
      <c r="D130" s="105" t="s">
        <v>316</v>
      </c>
      <c r="E130" s="106"/>
      <c r="F130" s="12" t="str">
        <f t="shared" si="2"/>
        <v>総務課</v>
      </c>
      <c r="G130" s="13" t="str">
        <f t="shared" si="3"/>
        <v/>
      </c>
    </row>
    <row r="131" spans="1:7" s="6" customFormat="1" x14ac:dyDescent="0.15">
      <c r="A131" s="23" t="s">
        <v>89</v>
      </c>
      <c r="B131" s="21" t="s">
        <v>103</v>
      </c>
      <c r="C131" s="7">
        <v>7</v>
      </c>
      <c r="D131" s="102" t="s">
        <v>265</v>
      </c>
      <c r="E131" s="103"/>
      <c r="F131" s="12" t="str">
        <f t="shared" ref="F131:F184" si="4">IF(F130&lt;&gt;"",$F$2,"")</f>
        <v>総務課</v>
      </c>
      <c r="G131" s="13" t="str">
        <f t="shared" ref="G131:G184" si="5">IF(G130&lt;&gt;"",$G$2,"")</f>
        <v/>
      </c>
    </row>
    <row r="132" spans="1:7" s="6" customFormat="1" x14ac:dyDescent="0.15">
      <c r="A132" s="23" t="s">
        <v>89</v>
      </c>
      <c r="B132" s="21" t="s">
        <v>104</v>
      </c>
      <c r="C132" s="7">
        <v>4</v>
      </c>
      <c r="D132" s="102" t="s">
        <v>265</v>
      </c>
      <c r="E132" s="103"/>
      <c r="F132" s="57"/>
      <c r="G132" s="13" t="str">
        <f t="shared" si="5"/>
        <v/>
      </c>
    </row>
    <row r="133" spans="1:7" s="6" customFormat="1" x14ac:dyDescent="0.15">
      <c r="A133" s="23" t="s">
        <v>89</v>
      </c>
      <c r="B133" s="21" t="s">
        <v>105</v>
      </c>
      <c r="C133" s="7">
        <v>0</v>
      </c>
      <c r="D133" s="102" t="s">
        <v>245</v>
      </c>
      <c r="E133" s="103"/>
      <c r="F133" s="51" t="s">
        <v>244</v>
      </c>
      <c r="G133" s="13" t="str">
        <f t="shared" si="5"/>
        <v/>
      </c>
    </row>
    <row r="134" spans="1:7" s="6" customFormat="1" x14ac:dyDescent="0.15">
      <c r="A134" s="23" t="s">
        <v>89</v>
      </c>
      <c r="B134" s="21" t="s">
        <v>106</v>
      </c>
      <c r="C134" s="7">
        <v>4</v>
      </c>
      <c r="D134" s="102" t="s">
        <v>308</v>
      </c>
      <c r="E134" s="103"/>
      <c r="F134" s="12" t="str">
        <f t="shared" si="4"/>
        <v>総務課</v>
      </c>
      <c r="G134" s="13" t="str">
        <f t="shared" si="5"/>
        <v/>
      </c>
    </row>
    <row r="135" spans="1:7" s="6" customFormat="1" ht="14.25" thickBot="1" x14ac:dyDescent="0.2">
      <c r="A135" s="24" t="s">
        <v>89</v>
      </c>
      <c r="B135" s="40" t="s">
        <v>14</v>
      </c>
      <c r="C135" s="41">
        <v>2</v>
      </c>
      <c r="D135" s="27">
        <f>SUBTOTAL(9,C115:C135)</f>
        <v>101</v>
      </c>
      <c r="E135" s="27">
        <f>COUNTA(B115:B132,B134)</f>
        <v>19</v>
      </c>
      <c r="F135" s="12" t="e">
        <f>IF(#REF!&lt;&gt;"",$F$2,"")</f>
        <v>#REF!</v>
      </c>
      <c r="G135" s="14" t="e">
        <f>IF(#REF!&lt;&gt;"",$G$2,"")</f>
        <v>#REF!</v>
      </c>
    </row>
    <row r="136" spans="1:7" x14ac:dyDescent="0.15">
      <c r="A136" s="38" t="s">
        <v>107</v>
      </c>
      <c r="B136" s="39" t="s">
        <v>43</v>
      </c>
      <c r="C136" s="34">
        <v>2</v>
      </c>
      <c r="D136" s="102" t="s">
        <v>290</v>
      </c>
      <c r="E136" s="103"/>
      <c r="F136" s="10" t="e">
        <f t="shared" si="4"/>
        <v>#REF!</v>
      </c>
      <c r="G136" s="11" t="e">
        <f t="shared" si="5"/>
        <v>#REF!</v>
      </c>
    </row>
    <row r="137" spans="1:7" x14ac:dyDescent="0.15">
      <c r="A137" s="71" t="s">
        <v>107</v>
      </c>
      <c r="B137" s="68" t="s">
        <v>108</v>
      </c>
      <c r="C137" s="69">
        <v>6</v>
      </c>
      <c r="D137" s="72"/>
      <c r="E137" s="72"/>
      <c r="F137" s="12" t="e">
        <f t="shared" si="4"/>
        <v>#REF!</v>
      </c>
      <c r="G137" s="13" t="e">
        <f t="shared" si="5"/>
        <v>#REF!</v>
      </c>
    </row>
    <row r="138" spans="1:7" x14ac:dyDescent="0.15">
      <c r="A138" s="71" t="s">
        <v>107</v>
      </c>
      <c r="B138" s="68" t="s">
        <v>35</v>
      </c>
      <c r="C138" s="69">
        <v>5</v>
      </c>
      <c r="D138" s="107" t="s">
        <v>290</v>
      </c>
      <c r="E138" s="108"/>
      <c r="F138" s="12" t="e">
        <f t="shared" si="4"/>
        <v>#REF!</v>
      </c>
      <c r="G138" s="13" t="e">
        <f t="shared" si="5"/>
        <v>#REF!</v>
      </c>
    </row>
    <row r="139" spans="1:7" x14ac:dyDescent="0.15">
      <c r="A139" s="71" t="s">
        <v>107</v>
      </c>
      <c r="B139" s="68" t="s">
        <v>109</v>
      </c>
      <c r="C139" s="69">
        <v>6</v>
      </c>
      <c r="D139" s="107" t="s">
        <v>290</v>
      </c>
      <c r="E139" s="108"/>
      <c r="F139" s="12" t="e">
        <f t="shared" si="4"/>
        <v>#REF!</v>
      </c>
      <c r="G139" s="13" t="e">
        <f t="shared" si="5"/>
        <v>#REF!</v>
      </c>
    </row>
    <row r="140" spans="1:7" ht="14.25" thickBot="1" x14ac:dyDescent="0.2">
      <c r="A140" s="73" t="s">
        <v>107</v>
      </c>
      <c r="B140" s="74" t="s">
        <v>67</v>
      </c>
      <c r="C140" s="75">
        <v>2</v>
      </c>
      <c r="D140" s="27">
        <f>SUBTOTAL(9,C136:C140)</f>
        <v>21</v>
      </c>
      <c r="E140" s="76">
        <f>COUNTA(B136:B139)</f>
        <v>4</v>
      </c>
      <c r="F140" s="18" t="e">
        <f t="shared" si="4"/>
        <v>#REF!</v>
      </c>
      <c r="G140" s="14" t="e">
        <f t="shared" si="5"/>
        <v>#REF!</v>
      </c>
    </row>
    <row r="141" spans="1:7" x14ac:dyDescent="0.15">
      <c r="A141" s="38" t="s">
        <v>110</v>
      </c>
      <c r="B141" s="39" t="s">
        <v>111</v>
      </c>
      <c r="C141" s="34">
        <v>4</v>
      </c>
      <c r="D141" s="28"/>
      <c r="E141" s="28"/>
      <c r="F141" s="10" t="e">
        <f t="shared" si="4"/>
        <v>#REF!</v>
      </c>
      <c r="G141" s="11" t="e">
        <f t="shared" si="5"/>
        <v>#REF!</v>
      </c>
    </row>
    <row r="142" spans="1:7" x14ac:dyDescent="0.15">
      <c r="A142" s="23" t="s">
        <v>110</v>
      </c>
      <c r="B142" s="21" t="s">
        <v>112</v>
      </c>
      <c r="C142" s="7">
        <v>6</v>
      </c>
      <c r="D142" s="31"/>
      <c r="E142" s="31"/>
      <c r="F142" s="12" t="e">
        <f>IF(#REF!&lt;&gt;"",$F$2,"")</f>
        <v>#REF!</v>
      </c>
      <c r="G142" s="13" t="e">
        <f>IF(#REF!&lt;&gt;"",$G$2,"")</f>
        <v>#REF!</v>
      </c>
    </row>
    <row r="143" spans="1:7" x14ac:dyDescent="0.15">
      <c r="A143" s="23" t="s">
        <v>110</v>
      </c>
      <c r="B143" s="21" t="s">
        <v>113</v>
      </c>
      <c r="C143" s="7">
        <v>7</v>
      </c>
      <c r="D143" s="104" t="s">
        <v>228</v>
      </c>
      <c r="E143" s="104"/>
      <c r="F143" s="12" t="e">
        <f t="shared" si="4"/>
        <v>#REF!</v>
      </c>
      <c r="G143" s="13" t="e">
        <f t="shared" si="5"/>
        <v>#REF!</v>
      </c>
    </row>
    <row r="144" spans="1:7" x14ac:dyDescent="0.15">
      <c r="A144" s="23" t="s">
        <v>110</v>
      </c>
      <c r="B144" s="21" t="s">
        <v>114</v>
      </c>
      <c r="C144" s="7">
        <v>7</v>
      </c>
      <c r="D144" s="104" t="s">
        <v>228</v>
      </c>
      <c r="E144" s="104"/>
      <c r="F144" s="12" t="e">
        <f t="shared" si="4"/>
        <v>#REF!</v>
      </c>
      <c r="G144" s="13" t="e">
        <f t="shared" si="5"/>
        <v>#REF!</v>
      </c>
    </row>
    <row r="145" spans="1:7" x14ac:dyDescent="0.15">
      <c r="A145" s="23" t="s">
        <v>110</v>
      </c>
      <c r="B145" s="21" t="s">
        <v>115</v>
      </c>
      <c r="C145" s="7">
        <v>4</v>
      </c>
      <c r="D145" s="104" t="s">
        <v>228</v>
      </c>
      <c r="E145" s="104"/>
      <c r="F145" s="12" t="e">
        <f t="shared" si="4"/>
        <v>#REF!</v>
      </c>
      <c r="G145" s="13" t="e">
        <f t="shared" si="5"/>
        <v>#REF!</v>
      </c>
    </row>
    <row r="146" spans="1:7" x14ac:dyDescent="0.15">
      <c r="A146" s="23" t="s">
        <v>110</v>
      </c>
      <c r="B146" s="21" t="s">
        <v>116</v>
      </c>
      <c r="C146" s="7">
        <v>5</v>
      </c>
      <c r="D146" s="104" t="s">
        <v>228</v>
      </c>
      <c r="E146" s="104"/>
      <c r="F146" s="12" t="e">
        <f t="shared" si="4"/>
        <v>#REF!</v>
      </c>
      <c r="G146" s="13" t="e">
        <f t="shared" si="5"/>
        <v>#REF!</v>
      </c>
    </row>
    <row r="147" spans="1:7" x14ac:dyDescent="0.15">
      <c r="A147" s="23" t="s">
        <v>110</v>
      </c>
      <c r="B147" s="21" t="s">
        <v>117</v>
      </c>
      <c r="C147" s="7">
        <v>9</v>
      </c>
      <c r="D147" s="104" t="s">
        <v>187</v>
      </c>
      <c r="E147" s="104"/>
      <c r="F147" s="12" t="e">
        <f t="shared" si="4"/>
        <v>#REF!</v>
      </c>
      <c r="G147" s="13" t="e">
        <f t="shared" si="5"/>
        <v>#REF!</v>
      </c>
    </row>
    <row r="148" spans="1:7" ht="14.25" thickBot="1" x14ac:dyDescent="0.2">
      <c r="A148" s="23" t="s">
        <v>110</v>
      </c>
      <c r="B148" s="21" t="s">
        <v>118</v>
      </c>
      <c r="C148" s="7">
        <v>6</v>
      </c>
      <c r="D148" s="104" t="s">
        <v>228</v>
      </c>
      <c r="E148" s="104"/>
      <c r="F148" s="12" t="e">
        <f t="shared" si="4"/>
        <v>#REF!</v>
      </c>
      <c r="G148" s="13" t="e">
        <f t="shared" si="5"/>
        <v>#REF!</v>
      </c>
    </row>
    <row r="149" spans="1:7" x14ac:dyDescent="0.15">
      <c r="A149" s="23" t="s">
        <v>110</v>
      </c>
      <c r="B149" s="21" t="s">
        <v>119</v>
      </c>
      <c r="C149" s="7">
        <v>7</v>
      </c>
      <c r="D149" s="119" t="s">
        <v>191</v>
      </c>
      <c r="E149" s="120"/>
      <c r="F149" s="12" t="e">
        <f t="shared" si="4"/>
        <v>#REF!</v>
      </c>
      <c r="G149" s="13" t="e">
        <f t="shared" si="5"/>
        <v>#REF!</v>
      </c>
    </row>
    <row r="150" spans="1:7" ht="14.25" thickBot="1" x14ac:dyDescent="0.2">
      <c r="A150" s="43" t="s">
        <v>110</v>
      </c>
      <c r="B150" s="44" t="s">
        <v>14</v>
      </c>
      <c r="C150" s="45">
        <v>2</v>
      </c>
      <c r="D150" s="31">
        <f>SUBTOTAL(9,C141:C150)</f>
        <v>57</v>
      </c>
      <c r="E150" s="27">
        <f>COUNTA(B141:B149)</f>
        <v>9</v>
      </c>
      <c r="F150" s="19" t="e">
        <f>IF(#REF!&lt;&gt;"",$F$2,"")</f>
        <v>#REF!</v>
      </c>
      <c r="G150" s="20" t="e">
        <f>IF(#REF!&lt;&gt;"",$G$2,"")</f>
        <v>#REF!</v>
      </c>
    </row>
    <row r="151" spans="1:7" ht="13.9" customHeight="1" x14ac:dyDescent="0.15">
      <c r="A151" s="87" t="s">
        <v>243</v>
      </c>
      <c r="B151" s="88" t="s">
        <v>121</v>
      </c>
      <c r="C151" s="89">
        <v>6</v>
      </c>
      <c r="D151" s="115" t="s">
        <v>317</v>
      </c>
      <c r="E151" s="115"/>
      <c r="F151" s="67" t="e">
        <f>IF(F154&lt;&gt;"",$F$2,"")</f>
        <v>#REF!</v>
      </c>
      <c r="G151" s="11" t="e">
        <f>IF(G154&lt;&gt;"",$G$2,"")</f>
        <v>#REF!</v>
      </c>
    </row>
    <row r="152" spans="1:7" ht="13.9" customHeight="1" thickBot="1" x14ac:dyDescent="0.2">
      <c r="A152" s="71" t="s">
        <v>243</v>
      </c>
      <c r="B152" s="68" t="s">
        <v>124</v>
      </c>
      <c r="C152" s="69">
        <v>8</v>
      </c>
      <c r="D152" s="111" t="s">
        <v>289</v>
      </c>
      <c r="E152" s="111"/>
      <c r="F152" s="70" t="e">
        <f>IF(F153&lt;&gt;"",$F$2,"")</f>
        <v>#REF!</v>
      </c>
      <c r="G152" s="13" t="e">
        <f>IF(G153&lt;&gt;"",$G$2,"")</f>
        <v>#REF!</v>
      </c>
    </row>
    <row r="153" spans="1:7" ht="13.9" customHeight="1" x14ac:dyDescent="0.15">
      <c r="A153" s="81" t="s">
        <v>243</v>
      </c>
      <c r="B153" s="82" t="s">
        <v>123</v>
      </c>
      <c r="C153" s="80">
        <v>7</v>
      </c>
      <c r="D153" s="115" t="s">
        <v>317</v>
      </c>
      <c r="E153" s="115"/>
      <c r="F153" s="70" t="e">
        <f>IF(F155&lt;&gt;"",$F$2,"")</f>
        <v>#REF!</v>
      </c>
      <c r="G153" s="13" t="e">
        <f>IF(G155&lt;&gt;"",$G$2,"")</f>
        <v>#REF!</v>
      </c>
    </row>
    <row r="154" spans="1:7" ht="13.9" customHeight="1" x14ac:dyDescent="0.15">
      <c r="A154" s="71" t="s">
        <v>243</v>
      </c>
      <c r="B154" s="68" t="s">
        <v>120</v>
      </c>
      <c r="C154" s="69">
        <v>10</v>
      </c>
      <c r="D154" s="111" t="s">
        <v>289</v>
      </c>
      <c r="E154" s="111"/>
      <c r="F154" s="70" t="e">
        <f>IF(F150&lt;&gt;"",$F$2,"")</f>
        <v>#REF!</v>
      </c>
      <c r="G154" s="13" t="e">
        <f>IF(G150&lt;&gt;"",$G$2,"")</f>
        <v>#REF!</v>
      </c>
    </row>
    <row r="155" spans="1:7" ht="13.9" customHeight="1" thickBot="1" x14ac:dyDescent="0.2">
      <c r="A155" s="71" t="s">
        <v>243</v>
      </c>
      <c r="B155" s="68" t="s">
        <v>122</v>
      </c>
      <c r="C155" s="69">
        <v>8</v>
      </c>
      <c r="D155" s="111" t="s">
        <v>289</v>
      </c>
      <c r="E155" s="111"/>
      <c r="F155" s="70" t="e">
        <f>IF(F151&lt;&gt;"",$F$2,"")</f>
        <v>#REF!</v>
      </c>
      <c r="G155" s="13" t="e">
        <f>IF(G151&lt;&gt;"",$G$2,"")</f>
        <v>#REF!</v>
      </c>
    </row>
    <row r="156" spans="1:7" ht="13.9" customHeight="1" thickBot="1" x14ac:dyDescent="0.2">
      <c r="A156" s="81" t="s">
        <v>243</v>
      </c>
      <c r="B156" s="82" t="s">
        <v>182</v>
      </c>
      <c r="C156" s="80">
        <v>6</v>
      </c>
      <c r="D156" s="115" t="s">
        <v>317</v>
      </c>
      <c r="E156" s="115"/>
      <c r="F156" s="70"/>
      <c r="G156" s="13"/>
    </row>
    <row r="157" spans="1:7" ht="13.9" customHeight="1" x14ac:dyDescent="0.15">
      <c r="A157" s="81" t="s">
        <v>243</v>
      </c>
      <c r="B157" s="82" t="s">
        <v>128</v>
      </c>
      <c r="C157" s="80">
        <v>2</v>
      </c>
      <c r="D157" s="115" t="s">
        <v>317</v>
      </c>
      <c r="E157" s="115"/>
      <c r="F157" s="70" t="e">
        <f>IF(F161&lt;&gt;"",$F$2,"")</f>
        <v>#REF!</v>
      </c>
      <c r="G157" s="13" t="e">
        <f>IF(G161&lt;&gt;"",$G$2,"")</f>
        <v>#REF!</v>
      </c>
    </row>
    <row r="158" spans="1:7" ht="13.9" customHeight="1" thickBot="1" x14ac:dyDescent="0.2">
      <c r="A158" s="71" t="s">
        <v>243</v>
      </c>
      <c r="B158" s="68" t="s">
        <v>125</v>
      </c>
      <c r="C158" s="69">
        <v>12</v>
      </c>
      <c r="D158" s="111" t="s">
        <v>217</v>
      </c>
      <c r="E158" s="111"/>
      <c r="F158" s="70" t="e">
        <f>IF(F152&lt;&gt;"",$F$2,"")</f>
        <v>#REF!</v>
      </c>
      <c r="G158" s="13" t="e">
        <f>IF(G152&lt;&gt;"",$G$2,"")</f>
        <v>#REF!</v>
      </c>
    </row>
    <row r="159" spans="1:7" ht="13.9" customHeight="1" thickBot="1" x14ac:dyDescent="0.2">
      <c r="A159" s="81" t="s">
        <v>243</v>
      </c>
      <c r="B159" s="82" t="s">
        <v>126</v>
      </c>
      <c r="C159" s="80">
        <v>14</v>
      </c>
      <c r="D159" s="115" t="s">
        <v>317</v>
      </c>
      <c r="E159" s="115"/>
      <c r="F159" s="70" t="e">
        <f>IF(F158&lt;&gt;"",$F$2,"")</f>
        <v>#REF!</v>
      </c>
      <c r="G159" s="13" t="e">
        <f t="shared" si="5"/>
        <v>#REF!</v>
      </c>
    </row>
    <row r="160" spans="1:7" ht="13.9" customHeight="1" x14ac:dyDescent="0.15">
      <c r="A160" s="81" t="s">
        <v>243</v>
      </c>
      <c r="B160" s="82" t="s">
        <v>132</v>
      </c>
      <c r="C160" s="80">
        <v>8</v>
      </c>
      <c r="D160" s="115" t="s">
        <v>317</v>
      </c>
      <c r="E160" s="115"/>
      <c r="F160" s="70" t="e">
        <f>IF(F162&lt;&gt;"",$F$2,"")</f>
        <v>#REF!</v>
      </c>
      <c r="G160" s="13" t="e">
        <f>IF(G162&lt;&gt;"",$G$2,"")</f>
        <v>#REF!</v>
      </c>
    </row>
    <row r="161" spans="1:9" ht="13.9" customHeight="1" x14ac:dyDescent="0.15">
      <c r="A161" s="71" t="s">
        <v>243</v>
      </c>
      <c r="B161" s="68" t="s">
        <v>127</v>
      </c>
      <c r="C161" s="69">
        <v>14</v>
      </c>
      <c r="D161" s="111" t="s">
        <v>289</v>
      </c>
      <c r="E161" s="111"/>
      <c r="F161" s="70" t="e">
        <f>IF(F159&lt;&gt;"",$F$2,"")</f>
        <v>#REF!</v>
      </c>
      <c r="G161" s="13" t="e">
        <f>IF(G159&lt;&gt;"",$G$2,"")</f>
        <v>#REF!</v>
      </c>
    </row>
    <row r="162" spans="1:9" ht="13.9" customHeight="1" x14ac:dyDescent="0.15">
      <c r="A162" s="71" t="s">
        <v>243</v>
      </c>
      <c r="B162" s="68" t="s">
        <v>131</v>
      </c>
      <c r="C162" s="69">
        <v>10</v>
      </c>
      <c r="D162" s="111" t="s">
        <v>241</v>
      </c>
      <c r="E162" s="111"/>
      <c r="F162" s="70" t="e">
        <f>IF(F163&lt;&gt;"",$F$2,"")</f>
        <v>#REF!</v>
      </c>
      <c r="G162" s="13" t="e">
        <f>IF(G163&lt;&gt;"",$G$2,"")</f>
        <v>#REF!</v>
      </c>
    </row>
    <row r="163" spans="1:9" ht="13.9" customHeight="1" x14ac:dyDescent="0.15">
      <c r="A163" s="71" t="s">
        <v>243</v>
      </c>
      <c r="B163" s="68" t="s">
        <v>130</v>
      </c>
      <c r="C163" s="69">
        <v>18</v>
      </c>
      <c r="D163" s="111" t="s">
        <v>190</v>
      </c>
      <c r="E163" s="111"/>
      <c r="F163" s="12" t="e">
        <f>IF(F164&lt;&gt;"",$F$2,"")</f>
        <v>#REF!</v>
      </c>
      <c r="G163" s="13" t="e">
        <f>IF(G164&lt;&gt;"",$G$2,"")</f>
        <v>#REF!</v>
      </c>
    </row>
    <row r="164" spans="1:9" ht="13.9" customHeight="1" x14ac:dyDescent="0.15">
      <c r="A164" s="81" t="s">
        <v>243</v>
      </c>
      <c r="B164" s="82" t="s">
        <v>129</v>
      </c>
      <c r="C164" s="80">
        <v>13</v>
      </c>
      <c r="D164" s="114" t="s">
        <v>240</v>
      </c>
      <c r="E164" s="114"/>
      <c r="F164" s="12" t="e">
        <f>IF(F157&lt;&gt;"",$F$2,"")</f>
        <v>#REF!</v>
      </c>
      <c r="G164" s="13" t="e">
        <f>IF(G157&lt;&gt;"",$G$2,"")</f>
        <v>#REF!</v>
      </c>
    </row>
    <row r="165" spans="1:9" ht="13.9" customHeight="1" thickBot="1" x14ac:dyDescent="0.2">
      <c r="A165" s="73" t="s">
        <v>243</v>
      </c>
      <c r="B165" s="74" t="s">
        <v>67</v>
      </c>
      <c r="C165" s="75">
        <v>3</v>
      </c>
      <c r="D165" s="85">
        <f>SUBTOTAL(9,C151:C165)</f>
        <v>139</v>
      </c>
      <c r="E165" s="76">
        <f>COUNTA(B151:B164)</f>
        <v>14</v>
      </c>
      <c r="F165" s="18" t="e">
        <f>IF(F160&lt;&gt;"",$F$2,"")</f>
        <v>#REF!</v>
      </c>
      <c r="G165" s="14" t="e">
        <f>IF(G160&lt;&gt;"",$G$2,"")</f>
        <v>#REF!</v>
      </c>
    </row>
    <row r="166" spans="1:9" x14ac:dyDescent="0.15">
      <c r="A166" s="49" t="s">
        <v>133</v>
      </c>
      <c r="B166" s="83" t="s">
        <v>133</v>
      </c>
      <c r="C166" s="84">
        <v>11</v>
      </c>
      <c r="D166" s="112" t="s">
        <v>302</v>
      </c>
      <c r="E166" s="113"/>
      <c r="F166" s="50" t="e">
        <f t="shared" si="4"/>
        <v>#REF!</v>
      </c>
      <c r="G166" s="56"/>
      <c r="I166" s="54" t="s">
        <v>257</v>
      </c>
    </row>
    <row r="167" spans="1:9" x14ac:dyDescent="0.15">
      <c r="A167" s="23" t="s">
        <v>133</v>
      </c>
      <c r="B167" s="21" t="s">
        <v>134</v>
      </c>
      <c r="C167" s="7">
        <v>9</v>
      </c>
      <c r="D167" s="112" t="s">
        <v>193</v>
      </c>
      <c r="E167" s="113"/>
      <c r="F167" s="12" t="e">
        <f>IF(#REF!&lt;&gt;"",$F$2,"")</f>
        <v>#REF!</v>
      </c>
      <c r="G167" s="13" t="e">
        <f>IF(#REF!&lt;&gt;"",$G$2,"")</f>
        <v>#REF!</v>
      </c>
    </row>
    <row r="168" spans="1:9" x14ac:dyDescent="0.15">
      <c r="A168" s="23" t="s">
        <v>133</v>
      </c>
      <c r="B168" s="21" t="s">
        <v>135</v>
      </c>
      <c r="C168" s="7">
        <v>6</v>
      </c>
      <c r="D168" s="112" t="s">
        <v>201</v>
      </c>
      <c r="E168" s="113"/>
      <c r="F168" s="12" t="e">
        <f t="shared" si="4"/>
        <v>#REF!</v>
      </c>
      <c r="G168" s="13" t="e">
        <f t="shared" si="5"/>
        <v>#REF!</v>
      </c>
    </row>
    <row r="169" spans="1:9" x14ac:dyDescent="0.15">
      <c r="A169" s="23" t="s">
        <v>133</v>
      </c>
      <c r="B169" s="21" t="s">
        <v>136</v>
      </c>
      <c r="C169" s="7">
        <v>7</v>
      </c>
      <c r="D169" s="112" t="s">
        <v>194</v>
      </c>
      <c r="E169" s="113"/>
      <c r="F169" s="12" t="e">
        <f t="shared" si="4"/>
        <v>#REF!</v>
      </c>
      <c r="G169" s="13" t="e">
        <f t="shared" si="5"/>
        <v>#REF!</v>
      </c>
    </row>
    <row r="170" spans="1:9" x14ac:dyDescent="0.15">
      <c r="A170" s="23" t="s">
        <v>133</v>
      </c>
      <c r="B170" s="21" t="s">
        <v>137</v>
      </c>
      <c r="C170" s="7">
        <v>8</v>
      </c>
      <c r="D170" s="112" t="s">
        <v>258</v>
      </c>
      <c r="E170" s="113"/>
      <c r="F170" s="12" t="e">
        <f>IF(#REF!&lt;&gt;"",$F$2,"")</f>
        <v>#REF!</v>
      </c>
      <c r="G170" s="13" t="e">
        <f>IF(#REF!&lt;&gt;"",$G$2,"")</f>
        <v>#REF!</v>
      </c>
    </row>
    <row r="171" spans="1:9" ht="14.25" thickBot="1" x14ac:dyDescent="0.2">
      <c r="A171" s="24" t="s">
        <v>133</v>
      </c>
      <c r="B171" s="40" t="s">
        <v>67</v>
      </c>
      <c r="C171" s="41">
        <v>1</v>
      </c>
      <c r="D171" s="27">
        <f>SUBTOTAL(9,C166:C171)</f>
        <v>42</v>
      </c>
      <c r="E171" s="27">
        <f>COUNTA(B166:B170)</f>
        <v>5</v>
      </c>
      <c r="F171" s="18" t="e">
        <f t="shared" si="4"/>
        <v>#REF!</v>
      </c>
      <c r="G171" s="14" t="e">
        <f t="shared" si="5"/>
        <v>#REF!</v>
      </c>
      <c r="H171" s="6"/>
    </row>
    <row r="172" spans="1:9" x14ac:dyDescent="0.15">
      <c r="A172" s="38" t="s">
        <v>138</v>
      </c>
      <c r="B172" s="39" t="s">
        <v>139</v>
      </c>
      <c r="C172" s="34">
        <v>8</v>
      </c>
      <c r="D172" s="28"/>
      <c r="E172" s="28"/>
      <c r="F172" s="10" t="e">
        <f t="shared" si="4"/>
        <v>#REF!</v>
      </c>
      <c r="G172" s="11" t="e">
        <f t="shared" si="5"/>
        <v>#REF!</v>
      </c>
      <c r="H172" s="6"/>
    </row>
    <row r="173" spans="1:9" x14ac:dyDescent="0.15">
      <c r="A173" s="23" t="s">
        <v>138</v>
      </c>
      <c r="B173" s="21" t="s">
        <v>140</v>
      </c>
      <c r="C173" s="7">
        <v>1</v>
      </c>
      <c r="D173" s="112" t="s">
        <v>238</v>
      </c>
      <c r="E173" s="113"/>
      <c r="F173" s="12" t="e">
        <f t="shared" si="4"/>
        <v>#REF!</v>
      </c>
      <c r="G173" s="13" t="e">
        <f t="shared" si="5"/>
        <v>#REF!</v>
      </c>
      <c r="H173" s="6"/>
    </row>
    <row r="174" spans="1:9" x14ac:dyDescent="0.15">
      <c r="A174" s="23" t="s">
        <v>138</v>
      </c>
      <c r="B174" s="21" t="s">
        <v>138</v>
      </c>
      <c r="C174" s="7">
        <v>7</v>
      </c>
      <c r="D174" s="26"/>
      <c r="E174" s="26"/>
      <c r="F174" s="12" t="e">
        <f t="shared" si="4"/>
        <v>#REF!</v>
      </c>
      <c r="G174" s="13" t="e">
        <f t="shared" si="5"/>
        <v>#REF!</v>
      </c>
      <c r="H174" s="6"/>
    </row>
    <row r="175" spans="1:9" x14ac:dyDescent="0.15">
      <c r="A175" s="23" t="s">
        <v>138</v>
      </c>
      <c r="B175" s="21" t="s">
        <v>141</v>
      </c>
      <c r="C175" s="7">
        <v>6</v>
      </c>
      <c r="D175" s="26"/>
      <c r="E175" s="26"/>
      <c r="F175" s="12" t="e">
        <f t="shared" si="4"/>
        <v>#REF!</v>
      </c>
      <c r="G175" s="13" t="e">
        <f t="shared" si="5"/>
        <v>#REF!</v>
      </c>
      <c r="H175" s="6"/>
    </row>
    <row r="176" spans="1:9" x14ac:dyDescent="0.15">
      <c r="A176" s="23" t="s">
        <v>138</v>
      </c>
      <c r="B176" s="21" t="s">
        <v>142</v>
      </c>
      <c r="C176" s="7">
        <v>0</v>
      </c>
      <c r="D176" s="112" t="s">
        <v>211</v>
      </c>
      <c r="E176" s="113"/>
      <c r="F176" s="12" t="e">
        <f t="shared" si="4"/>
        <v>#REF!</v>
      </c>
      <c r="G176" s="13" t="e">
        <f t="shared" si="5"/>
        <v>#REF!</v>
      </c>
      <c r="H176" s="6"/>
    </row>
    <row r="177" spans="1:8" x14ac:dyDescent="0.15">
      <c r="A177" s="23" t="s">
        <v>138</v>
      </c>
      <c r="B177" s="21" t="s">
        <v>143</v>
      </c>
      <c r="C177" s="7">
        <v>5</v>
      </c>
      <c r="D177" s="102" t="s">
        <v>202</v>
      </c>
      <c r="E177" s="118"/>
      <c r="F177" s="12" t="e">
        <f t="shared" si="4"/>
        <v>#REF!</v>
      </c>
      <c r="G177" s="13" t="e">
        <f t="shared" si="5"/>
        <v>#REF!</v>
      </c>
      <c r="H177" s="6"/>
    </row>
    <row r="178" spans="1:8" ht="14.25" thickBot="1" x14ac:dyDescent="0.2">
      <c r="A178" s="43" t="s">
        <v>138</v>
      </c>
      <c r="B178" s="44" t="s">
        <v>67</v>
      </c>
      <c r="C178" s="45">
        <v>2</v>
      </c>
      <c r="D178" s="31">
        <f>SUBTOTAL(9,C172:C178)</f>
        <v>29</v>
      </c>
      <c r="E178" s="27">
        <f>COUNTA(B172:B175,B177)</f>
        <v>5</v>
      </c>
      <c r="F178" s="19" t="e">
        <f t="shared" si="4"/>
        <v>#REF!</v>
      </c>
      <c r="G178" s="20" t="e">
        <f t="shared" si="5"/>
        <v>#REF!</v>
      </c>
      <c r="H178" s="6"/>
    </row>
    <row r="179" spans="1:8" x14ac:dyDescent="0.15">
      <c r="A179" s="87" t="s">
        <v>229</v>
      </c>
      <c r="B179" s="88" t="s">
        <v>207</v>
      </c>
      <c r="C179" s="89">
        <v>9</v>
      </c>
      <c r="D179" s="115" t="s">
        <v>312</v>
      </c>
      <c r="E179" s="115"/>
      <c r="F179" s="10" t="e">
        <f t="shared" si="4"/>
        <v>#REF!</v>
      </c>
      <c r="G179" s="11" t="e">
        <f t="shared" si="5"/>
        <v>#REF!</v>
      </c>
    </row>
    <row r="180" spans="1:8" x14ac:dyDescent="0.15">
      <c r="A180" s="23" t="s">
        <v>229</v>
      </c>
      <c r="B180" s="21" t="s">
        <v>208</v>
      </c>
      <c r="C180" s="7">
        <v>10</v>
      </c>
      <c r="D180" s="104" t="s">
        <v>260</v>
      </c>
      <c r="E180" s="104"/>
      <c r="F180" s="12" t="e">
        <f>IF(#REF!&lt;&gt;"",$F$2,"")</f>
        <v>#REF!</v>
      </c>
      <c r="G180" s="13" t="e">
        <f>IF(#REF!&lt;&gt;"",$G$2,"")</f>
        <v>#REF!</v>
      </c>
    </row>
    <row r="181" spans="1:8" x14ac:dyDescent="0.15">
      <c r="A181" s="23" t="s">
        <v>229</v>
      </c>
      <c r="B181" s="21" t="s">
        <v>206</v>
      </c>
      <c r="C181" s="7">
        <v>11</v>
      </c>
      <c r="D181" s="104" t="s">
        <v>228</v>
      </c>
      <c r="E181" s="104"/>
      <c r="F181" s="12" t="e">
        <f t="shared" si="4"/>
        <v>#REF!</v>
      </c>
      <c r="G181" s="13" t="e">
        <f t="shared" si="5"/>
        <v>#REF!</v>
      </c>
    </row>
    <row r="182" spans="1:8" x14ac:dyDescent="0.15">
      <c r="A182" s="23" t="s">
        <v>230</v>
      </c>
      <c r="B182" s="21" t="s">
        <v>144</v>
      </c>
      <c r="C182" s="7">
        <v>6</v>
      </c>
      <c r="D182" s="26"/>
      <c r="E182" s="26"/>
      <c r="F182" s="12" t="e">
        <f>IF(#REF!&lt;&gt;"",$F$2,"")</f>
        <v>#REF!</v>
      </c>
      <c r="G182" s="13" t="e">
        <f>IF(#REF!&lt;&gt;"",$G$2,"")</f>
        <v>#REF!</v>
      </c>
    </row>
    <row r="183" spans="1:8" x14ac:dyDescent="0.15">
      <c r="A183" s="71" t="s">
        <v>230</v>
      </c>
      <c r="B183" s="68" t="s">
        <v>145</v>
      </c>
      <c r="C183" s="69">
        <v>8</v>
      </c>
      <c r="D183" s="111" t="s">
        <v>299</v>
      </c>
      <c r="E183" s="111"/>
      <c r="F183" s="12" t="e">
        <f t="shared" si="4"/>
        <v>#REF!</v>
      </c>
      <c r="G183" s="13" t="e">
        <f t="shared" si="5"/>
        <v>#REF!</v>
      </c>
    </row>
    <row r="184" spans="1:8" x14ac:dyDescent="0.15">
      <c r="A184" s="23" t="s">
        <v>230</v>
      </c>
      <c r="B184" s="21" t="s">
        <v>250</v>
      </c>
      <c r="C184" s="7">
        <v>7</v>
      </c>
      <c r="D184" s="26"/>
      <c r="E184" s="26"/>
      <c r="F184" s="12" t="e">
        <f t="shared" si="4"/>
        <v>#REF!</v>
      </c>
      <c r="G184" s="13" t="e">
        <f t="shared" si="5"/>
        <v>#REF!</v>
      </c>
    </row>
    <row r="185" spans="1:8" x14ac:dyDescent="0.15">
      <c r="A185" s="23" t="s">
        <v>231</v>
      </c>
      <c r="B185" s="21" t="s">
        <v>147</v>
      </c>
      <c r="C185" s="7">
        <v>10</v>
      </c>
      <c r="D185" s="104"/>
      <c r="E185" s="104"/>
      <c r="F185" s="12" t="e">
        <f>IF(#REF!&lt;&gt;"",$F$2,"")</f>
        <v>#REF!</v>
      </c>
      <c r="G185" s="13" t="e">
        <f>IF(#REF!&lt;&gt;"",$G$2,"")</f>
        <v>#REF!</v>
      </c>
    </row>
    <row r="186" spans="1:8" x14ac:dyDescent="0.15">
      <c r="A186" s="23" t="s">
        <v>231</v>
      </c>
      <c r="B186" s="21" t="s">
        <v>148</v>
      </c>
      <c r="C186" s="7">
        <v>4</v>
      </c>
      <c r="D186" s="104" t="s">
        <v>283</v>
      </c>
      <c r="E186" s="104"/>
      <c r="F186" s="12" t="e">
        <f>IF(F185&lt;&gt;"",$F$2,"")</f>
        <v>#REF!</v>
      </c>
      <c r="G186" s="13" t="e">
        <f>IF(G185&lt;&gt;"",$G$2,"")</f>
        <v>#REF!</v>
      </c>
    </row>
    <row r="187" spans="1:8" x14ac:dyDescent="0.15">
      <c r="A187" s="23" t="s">
        <v>231</v>
      </c>
      <c r="B187" s="21" t="s">
        <v>149</v>
      </c>
      <c r="C187" s="7">
        <v>22</v>
      </c>
      <c r="D187" s="104" t="s">
        <v>283</v>
      </c>
      <c r="E187" s="104"/>
      <c r="F187" s="12" t="e">
        <f>IF(F186&lt;&gt;"",$F$2,"")</f>
        <v>#REF!</v>
      </c>
      <c r="G187" s="13" t="e">
        <f>IF(G186&lt;&gt;"",$G$2,"")</f>
        <v>#REF!</v>
      </c>
    </row>
    <row r="188" spans="1:8" x14ac:dyDescent="0.15">
      <c r="A188" s="23" t="s">
        <v>232</v>
      </c>
      <c r="B188" s="21" t="s">
        <v>209</v>
      </c>
      <c r="C188" s="7">
        <v>10</v>
      </c>
      <c r="D188" s="104" t="s">
        <v>283</v>
      </c>
      <c r="E188" s="104"/>
      <c r="F188" s="12" t="e">
        <f>IF(#REF!&lt;&gt;"",$F$2,"")</f>
        <v>#REF!</v>
      </c>
      <c r="G188" s="13" t="e">
        <f>IF(#REF!&lt;&gt;"",$G$2,"")</f>
        <v>#REF!</v>
      </c>
    </row>
    <row r="189" spans="1:8" ht="14.25" thickBot="1" x14ac:dyDescent="0.2">
      <c r="A189" s="24" t="s">
        <v>233</v>
      </c>
      <c r="B189" s="40" t="s">
        <v>155</v>
      </c>
      <c r="C189" s="41">
        <v>0</v>
      </c>
      <c r="D189" s="32">
        <f>SUBTOTAL(9,C179:C189)</f>
        <v>97</v>
      </c>
      <c r="E189" s="27">
        <f>COUNTA(B179:B188)</f>
        <v>10</v>
      </c>
      <c r="F189" s="18" t="e">
        <f>IF(#REF!&lt;&gt;"",$F$2,"")</f>
        <v>#REF!</v>
      </c>
      <c r="G189" s="14" t="e">
        <f>IF(#REF!&lt;&gt;"",$G$2,"")</f>
        <v>#REF!</v>
      </c>
    </row>
    <row r="190" spans="1:8" x14ac:dyDescent="0.15">
      <c r="D190" s="52">
        <f>SUM(D18,D26,D31,D38,D45,D53,D58,D82,D93,D102,D114,D135,D140,D150,D165,D171,D178,D189)</f>
        <v>1837</v>
      </c>
      <c r="E190" s="33">
        <f>SUM(E18,E26,E31,E38,E45,E53,E58,E82,E93,E102,E114,E135,E140,E150,E165,E171,E178,E189)</f>
        <v>168</v>
      </c>
    </row>
  </sheetData>
  <mergeCells count="164">
    <mergeCell ref="D66:E66"/>
    <mergeCell ref="D39:E39"/>
    <mergeCell ref="D65:E65"/>
    <mergeCell ref="D60:E60"/>
    <mergeCell ref="D50:E50"/>
    <mergeCell ref="D54:E54"/>
    <mergeCell ref="D52:E52"/>
    <mergeCell ref="D20:E20"/>
    <mergeCell ref="D22:E22"/>
    <mergeCell ref="D23:E23"/>
    <mergeCell ref="D25:E25"/>
    <mergeCell ref="D63:E63"/>
    <mergeCell ref="D56:E56"/>
    <mergeCell ref="D64:E64"/>
    <mergeCell ref="D61:E61"/>
    <mergeCell ref="D42:E42"/>
    <mergeCell ref="D44:E44"/>
    <mergeCell ref="D28:E28"/>
    <mergeCell ref="D46:E46"/>
    <mergeCell ref="D70:E70"/>
    <mergeCell ref="D73:E73"/>
    <mergeCell ref="D75:E75"/>
    <mergeCell ref="D91:E91"/>
    <mergeCell ref="D86:E86"/>
    <mergeCell ref="D87:E87"/>
    <mergeCell ref="D90:E90"/>
    <mergeCell ref="D85:E85"/>
    <mergeCell ref="D72:E72"/>
    <mergeCell ref="D89:E89"/>
    <mergeCell ref="D14:E14"/>
    <mergeCell ref="D49:E49"/>
    <mergeCell ref="D10:E10"/>
    <mergeCell ref="D19:E19"/>
    <mergeCell ref="N23:O23"/>
    <mergeCell ref="N4:P4"/>
    <mergeCell ref="N14:P14"/>
    <mergeCell ref="N8:P8"/>
    <mergeCell ref="N19:O19"/>
    <mergeCell ref="N20:O20"/>
    <mergeCell ref="D5:E5"/>
    <mergeCell ref="D47:E47"/>
    <mergeCell ref="D32:E32"/>
    <mergeCell ref="D35:E35"/>
    <mergeCell ref="D36:E36"/>
    <mergeCell ref="D48:E48"/>
    <mergeCell ref="N26:O26"/>
    <mergeCell ref="N28:O28"/>
    <mergeCell ref="D4:E4"/>
    <mergeCell ref="D7:E7"/>
    <mergeCell ref="D21:E21"/>
    <mergeCell ref="D24:E24"/>
    <mergeCell ref="N2:P2"/>
    <mergeCell ref="D57:E57"/>
    <mergeCell ref="N6:P6"/>
    <mergeCell ref="I2:J2"/>
    <mergeCell ref="D13:E13"/>
    <mergeCell ref="D17:E17"/>
    <mergeCell ref="D6:E6"/>
    <mergeCell ref="D34:E34"/>
    <mergeCell ref="D12:E12"/>
    <mergeCell ref="D15:E15"/>
    <mergeCell ref="D11:E11"/>
    <mergeCell ref="D55:E55"/>
    <mergeCell ref="D43:E43"/>
    <mergeCell ref="D2:E2"/>
    <mergeCell ref="D3:E3"/>
    <mergeCell ref="D16:E16"/>
    <mergeCell ref="N9:P9"/>
    <mergeCell ref="D30:E30"/>
    <mergeCell ref="D27:E27"/>
    <mergeCell ref="D41:E41"/>
    <mergeCell ref="D51:E51"/>
    <mergeCell ref="D37:E37"/>
    <mergeCell ref="D9:E9"/>
    <mergeCell ref="N10:P10"/>
    <mergeCell ref="D188:E188"/>
    <mergeCell ref="D149:E149"/>
    <mergeCell ref="D151:E151"/>
    <mergeCell ref="D187:E187"/>
    <mergeCell ref="D162:E162"/>
    <mergeCell ref="D180:E180"/>
    <mergeCell ref="D163:E163"/>
    <mergeCell ref="D105:E105"/>
    <mergeCell ref="D169:E169"/>
    <mergeCell ref="D186:E186"/>
    <mergeCell ref="D168:E168"/>
    <mergeCell ref="D185:E185"/>
    <mergeCell ref="D177:E177"/>
    <mergeCell ref="D183:E183"/>
    <mergeCell ref="D179:E179"/>
    <mergeCell ref="D152:E152"/>
    <mergeCell ref="D113:E113"/>
    <mergeCell ref="D148:E148"/>
    <mergeCell ref="D130:E130"/>
    <mergeCell ref="D116:E116"/>
    <mergeCell ref="D111:E111"/>
    <mergeCell ref="D112:E112"/>
    <mergeCell ref="D110:E110"/>
    <mergeCell ref="D107:E107"/>
    <mergeCell ref="F114:G114"/>
    <mergeCell ref="D145:E145"/>
    <mergeCell ref="D144:E144"/>
    <mergeCell ref="D143:E143"/>
    <mergeCell ref="D69:E69"/>
    <mergeCell ref="D92:E92"/>
    <mergeCell ref="D29:E29"/>
    <mergeCell ref="D77:E77"/>
    <mergeCell ref="D95:E95"/>
    <mergeCell ref="D88:E88"/>
    <mergeCell ref="D98:E98"/>
    <mergeCell ref="D104:E104"/>
    <mergeCell ref="D106:E106"/>
    <mergeCell ref="D33:E33"/>
    <mergeCell ref="D76:E76"/>
    <mergeCell ref="D80:E80"/>
    <mergeCell ref="D62:E62"/>
    <mergeCell ref="D67:E67"/>
    <mergeCell ref="D68:E68"/>
    <mergeCell ref="D74:E74"/>
    <mergeCell ref="D94:E94"/>
    <mergeCell ref="D100:E100"/>
    <mergeCell ref="D99:E99"/>
    <mergeCell ref="D103:E103"/>
    <mergeCell ref="D154:E154"/>
    <mergeCell ref="D147:E147"/>
    <mergeCell ref="D181:E181"/>
    <mergeCell ref="D131:E131"/>
    <mergeCell ref="D176:E176"/>
    <mergeCell ref="D115:E115"/>
    <mergeCell ref="D173:E173"/>
    <mergeCell ref="D164:E164"/>
    <mergeCell ref="D170:E170"/>
    <mergeCell ref="D160:E160"/>
    <mergeCell ref="D167:E167"/>
    <mergeCell ref="D161:E161"/>
    <mergeCell ref="D155:E155"/>
    <mergeCell ref="D158:E158"/>
    <mergeCell ref="D166:E166"/>
    <mergeCell ref="D159:E159"/>
    <mergeCell ref="D153:E153"/>
    <mergeCell ref="D132:E132"/>
    <mergeCell ref="D156:E156"/>
    <mergeCell ref="D157:E157"/>
    <mergeCell ref="D117:E117"/>
    <mergeCell ref="D136:E136"/>
    <mergeCell ref="D138:E138"/>
    <mergeCell ref="D139:E139"/>
    <mergeCell ref="D133:E133"/>
    <mergeCell ref="D146:E146"/>
    <mergeCell ref="D134:E134"/>
    <mergeCell ref="D129:E129"/>
    <mergeCell ref="D125:E125"/>
    <mergeCell ref="D120:E120"/>
    <mergeCell ref="D81:E81"/>
    <mergeCell ref="D71:E71"/>
    <mergeCell ref="D78:E78"/>
    <mergeCell ref="D118:E118"/>
    <mergeCell ref="D108:E108"/>
    <mergeCell ref="D109:E109"/>
    <mergeCell ref="D96:E96"/>
    <mergeCell ref="D97:E97"/>
    <mergeCell ref="D101:E101"/>
    <mergeCell ref="D83:E83"/>
    <mergeCell ref="D84:E84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rowBreaks count="1" manualBreakCount="1">
    <brk id="111" max="16" man="1"/>
  </rowBreaks>
  <ignoredErrors>
    <ignoredError sqref="B117:B123 B126:B1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奥多摩町役場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広報公聴係</dc:creator>
  <cp:lastModifiedBy>小熊 美夏</cp:lastModifiedBy>
  <cp:lastPrinted>2026-02-19T07:21:37Z</cp:lastPrinted>
  <dcterms:created xsi:type="dcterms:W3CDTF">2001-06-07T00:12:28Z</dcterms:created>
  <dcterms:modified xsi:type="dcterms:W3CDTF">2026-06-12T07:51:50Z</dcterms:modified>
</cp:coreProperties>
</file>