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企画財政課\●財政係\800_調査\R7\20260304_令和６年度財政状況資料集の作成及び提出について\25_HP掲載\"/>
    </mc:Choice>
  </mc:AlternateContent>
  <xr:revisionPtr revIDLastSave="0" documentId="13_ncr:1_{14FFB45F-4A18-4D1A-87BC-2D68A0ACAAC7}" xr6:coauthVersionLast="47" xr6:coauthVersionMax="47" xr10:uidLastSave="{00000000-0000-0000-0000-000000000000}"/>
  <bookViews>
    <workbookView xWindow="-108" yWindow="-108" windowWidth="23256" windowHeight="12456" tabRatio="6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23"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CO34" i="10"/>
  <c r="CO35" i="10" s="1"/>
  <c r="CO36" i="10" s="1"/>
  <c r="BW34" i="10"/>
  <c r="BW35" i="10" s="1"/>
  <c r="BW36" i="10" s="1"/>
  <c r="BW37" i="10" s="1"/>
  <c r="BW38" i="10" s="1"/>
  <c r="BW39" i="10" s="1"/>
  <c r="BW40" i="10" s="1"/>
  <c r="BW41"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s="1"/>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<sst xmlns="http://schemas.openxmlformats.org/spreadsheetml/2006/main" count="1137" uniqueCount="568">
  <si>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</si>
  <si>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</si>
  <si>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</si>
  <si>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</si>
  <si>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</si>
  <si>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</si>
  <si>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</si>
  <si>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</si>
  <si>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</si>
  <si>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</si>
  <si>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</si>
  <si>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</si>
  <si>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</si>
  <si>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</si>
  <si>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</si>
  <si>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</si>
  <si>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</si>
  <si>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</si>
  <si>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</si>
  <si>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</si>
  <si>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</si>
  <si>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</si>
  <si>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</si>
  <si>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</si>
  <si>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</si>
  <si>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</si>
  <si>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</si>
  <si>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</si>
  <si>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</si>
  <si>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</si>
  <si>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</si>
  <si>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</si>
  <si>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</si>
  <si>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</si>
  <si>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</si>
  <si>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</si>
  <si>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</si>
  <si>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</si>
  <si>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</si>
  <si>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</si>
  <si>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</si>
  <si>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</si>
  <si>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</si>
  <si>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</si>
  <si>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</si>
  <si>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</si>
  <si>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</si>
  <si>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</si>
  <si>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</si>
  <si>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</si>
  <si>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</si>
  <si>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</si>
  <si>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</si>
  <si>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</si>
  <si>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</si>
  <si>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</si>
  <si>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</si>
  <si>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</si>
  <si>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</si>
  <si>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</si>
  <si>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</si>
  <si>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</si>
  <si>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</si>
  <si>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</si>
  <si>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</si>
  <si>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</si>
  <si>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</si>
  <si>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</si>
  <si>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</si>
  <si>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</si>
  <si>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</si>
  <si>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</si>
  <si>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</si>
  <si>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</si>
  <si>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</si>
  <si>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</si>
  <si>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</si>
  <si>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</si>
  <si>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</si>
  <si>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</si>
  <si>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</si>
  <si>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</si>
  <si>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</si>
  <si>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</si>
  <si>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</si>
  <si>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</si>
  <si>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</si>
  <si>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</si>
  <si>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</si>
  <si>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</si>
  <si>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</si>
  <si>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</si>
  <si>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</si>
  <si>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</si>
  <si>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</si>
  <si>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</si>
  <si>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</si>
  <si>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</si>
  <si>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</si>
  <si>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</si>
  <si>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</si>
  <si>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</si>
  <si>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</si>
  <si>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</si>
  <si>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</si>
  <si>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</si>
  <si>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</si>
  <si>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</si>
  <si>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</si>
  <si>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</si>
  <si>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</si>
  <si>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</si>
  <si>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</si>
  <si>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</si>
  <si>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</si>
  <si>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</si>
  <si>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</si>
  <si>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</si>
  <si>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</si>
  <si>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</si>
  <si>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</si>
  <si>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</si>
  <si>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</si>
  <si>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</si>
  <si>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</si>
  <si>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</si>
  <si>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</si>
  <si>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</si>
  <si>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</si>
  <si>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</si>
  <si>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</si>
  <si>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</si>
  <si>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</si>
  <si>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</si>
  <si>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</si>
  <si>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</si>
  <si>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</si>
  <si>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</si>
  <si>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</si>
  <si>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</si>
  <si>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</si>
  <si>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</si>
  <si>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</si>
  <si>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</si>
  <si>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</si>
  <si>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</si>
  <si>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</si>
  <si>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</si>
  <si>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</si>
  <si>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</si>
  <si>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</si>
  <si>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</si>
  <si>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</si>
  <si>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</si>
  <si>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</si>
  <si>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</si>
  <si>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</si>
  <si>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</si>
  <si>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</si>
  <si>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</si>
  <si>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</si>
  <si>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</si>
  <si>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</si>
  <si>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</si>
  <si>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</si>
  <si>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</si>
  <si>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</si>
  <si>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</si>
  <si>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</si>
  <si>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</si>
  <si>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</si>
  <si>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</si>
  <si>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</si>
  <si>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</si>
  <si>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</si>
  <si>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</si>
  <si>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</si>
  <si>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</si>
  <si>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</si>
  <si>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</si>
  <si>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</si>
  <si>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</si>
  <si>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</si>
  <si>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</si>
  <si>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</si>
  <si>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</si>
  <si>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</si>
  <si>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</si>
  <si>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</si>
  <si>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</si>
  <si>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</si>
  <si>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</si>
  <si>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</si>
  <si>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</si>
  <si>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</si>
  <si>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</si>
  <si>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</si>
  <si>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</si>
  <si>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</si>
  <si>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</si>
  <si>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</si>
  <si>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</si>
  <si>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</si>
  <si>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東京都奥多摩町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</si>
  <si>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</si>
  <si>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</si>
  <si>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</si>
  <si>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</si>
  <si>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</si>
  <si>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</si>
  <si>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</si>
  <si>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</si>
  <si>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</si>
  <si>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</si>
  <si>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</si>
  <si>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</si>
  <si>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</si>
  <si>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</si>
  <si>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</si>
  <si>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</si>
  <si>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</si>
  <si>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</si>
  <si>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</si>
  <si>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</si>
  <si>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</si>
  <si>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</si>
  <si>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</si>
  <si>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</si>
  <si>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</si>
  <si>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</si>
  <si>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</si>
  <si>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</si>
  <si>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</si>
  <si>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</si>
  <si>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</si>
  <si>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</si>
  <si>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</si>
  <si>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</si>
  <si>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</si>
  <si>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</si>
  <si>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</si>
  <si>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</si>
  <si>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</si>
  <si>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</si>
  <si>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</si>
  <si>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</si>
  <si>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</si>
  <si>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</si>
  <si>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</si>
  <si>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</si>
  <si>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</si>
  <si>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</si>
  <si>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</si>
  <si>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</si>
  <si>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</si>
  <si>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</si>
  <si>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</si>
  <si>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</si>
  <si>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</si>
  <si>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</si>
  <si>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</si>
  <si>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</si>
  <si>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</si>
  <si>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</si>
  <si>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</si>
  <si>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</si>
  <si>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</si>
  <si>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</si>
  <si>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</si>
  <si>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</si>
  <si>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</si>
  <si>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</si>
  <si>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</si>
  <si>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</si>
  <si>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</si>
  <si>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</si>
  <si>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</si>
  <si>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</si>
  <si>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</si>
  <si>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</si>
  <si>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</si>
  <si>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</si>
  <si>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</si>
  <si>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</si>
  <si>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</si>
  <si>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</si>
  <si>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</si>
  <si>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</si>
  <si>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</si>
  <si>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</si>
  <si>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</si>
  <si>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</si>
  <si>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</si>
  <si>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</si>
  <si>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</si>
  <si>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</si>
  <si>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</si>
  <si>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</si>
  <si>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</si>
  <si>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</si>
  <si>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</si>
  <si>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</si>
  <si>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</si>
  <si>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</si>
  <si>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</si>
  <si>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</si>
  <si>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</si>
  <si>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</si>
  <si>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</si>
  <si>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</si>
  <si>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</si>
  <si>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</si>
  <si>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</si>
  <si>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</si>
  <si>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</si>
  <si>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</si>
  <si>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</si>
  <si>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</si>
  <si>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</si>
  <si>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</si>
  <si>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</si>
  <si>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</si>
  <si>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</si>
  <si>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</si>
  <si>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</si>
  <si>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</si>
  <si>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</si>
  <si>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</si>
  <si>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</si>
  <si>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</si>
  <si>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</si>
  <si>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</si>
  <si>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</si>
  <si>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</si>
  <si>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</si>
  <si>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</si>
  <si>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</si>
  <si>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</si>
  <si>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</si>
  <si>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</si>
  <si>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</si>
  <si>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</si>
  <si>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</si>
  <si>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</si>
  <si>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</si>
  <si>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</si>
  <si>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</si>
  <si>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</si>
  <si>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</si>
  <si>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</si>
  <si>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</si>
  <si>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</si>
  <si>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</si>
  <si>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</si>
  <si>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東京都奥多摩町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</si>
  <si>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</si>
  <si>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</si>
  <si>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</si>
  <si>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</si>
  <si>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</si>
  <si>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</si>
  <si>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</si>
  <si>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</si>
  <si>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</si>
  <si>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</si>
  <si>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</si>
  <si>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</si>
  <si>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</si>
  <si>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</si>
  <si>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</si>
  <si>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</si>
  <si>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</si>
  <si>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</si>
  <si>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</si>
  <si>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</si>
  <si>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</si>
  <si>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</si>
  <si>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</si>
  <si>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</si>
  <si>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</si>
  <si>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</si>
  <si>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</si>
  <si>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</si>
  <si>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</si>
  <si>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</si>
  <si>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</si>
  <si>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</si>
  <si>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</si>
  <si>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</si>
  <si>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</si>
  <si>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</si>
  <si>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</si>
  <si>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</si>
  <si>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</si>
  <si>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</si>
  <si>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</si>
  <si>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</si>
  <si>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</si>
  <si>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</si>
  <si>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</si>
  <si>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</si>
  <si>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</si>
  <si>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</si>
  <si>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</si>
  <si>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</si>
  <si>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</si>
  <si>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</si>
  <si>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</si>
  <si>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</si>
  <si>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</si>
  <si>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</si>
  <si>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</si>
  <si>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</si>
  <si>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</si>
  <si>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</si>
  <si>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</si>
  <si>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</si>
  <si>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</si>
  <si>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</si>
  <si>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</si>
  <si>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</si>
  <si>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</si>
  <si>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</si>
  <si>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</si>
  <si>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</si>
  <si>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</si>
  <si>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</si>
  <si>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</si>
  <si>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</si>
  <si>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</si>
  <si>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</si>
  <si>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</si>
  <si>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</si>
  <si>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</si>
  <si>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</si>
  <si>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</si>
  <si>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</si>
  <si>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</si>
  <si>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</si>
  <si>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</si>
  <si>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</si>
  <si>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</si>
  <si>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</si>
  <si>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</si>
  <si>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</si>
  <si>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</si>
  <si>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</si>
  <si>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</si>
  <si>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</si>
  <si>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</si>
  <si>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</si>
  <si>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</si>
  <si>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</si>
  <si>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</si>
  <si>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</si>
  <si>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</si>
  <si>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</si>
  <si>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</si>
  <si>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</si>
  <si>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</si>
  <si>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</si>
  <si>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</si>
  <si>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</si>
  <si>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</si>
  <si>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</si>
  <si>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</si>
  <si>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</si>
  <si>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</si>
  <si>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</si>
  <si>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</si>
  <si>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</si>
  <si>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</si>
  <si>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</si>
  <si>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</si>
  <si>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</si>
  <si>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</si>
  <si>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</si>
  <si>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</si>
  <si>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</si>
  <si>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</si>
  <si>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</si>
  <si>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</si>
  <si>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</si>
  <si>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</si>
  <si>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</si>
  <si>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</si>
  <si>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</si>
  <si>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</si>
  <si>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</si>
  <si>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</si>
  <si>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</si>
  <si>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</si>
  <si>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</si>
  <si>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</si>
  <si>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</si>
  <si>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</si>
  <si>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</si>
  <si>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</si>
  <si>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</si>
  <si>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</si>
  <si>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</si>
  <si>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</si>
  <si>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</si>
  <si>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</si>
  <si>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</si>
  <si>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</si>
  <si>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</si>
  <si>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</si>
  <si>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</si>
  <si>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</si>
  <si>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</si>
  <si>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</si>
  <si>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</si>
  <si>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</si>
  <si>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</si>
  <si>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</si>
  <si>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</si>
  <si>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</si>
  <si>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</si>
  <si>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</si>
  <si>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</si>
  <si>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</si>
  <si>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</si>
  <si>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</si>
  <si>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</si>
  <si>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</si>
  <si>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</si>
  <si>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</si>
  <si>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</si>
  <si>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</si>
  <si>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</si>
  <si>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2.89</t>
  </si>
  <si>
    <t>▲ 1.82</t>
  </si>
  <si>
    <t>病院事業会計</t>
  </si>
  <si>
    <t>一般会計</t>
  </si>
  <si>
    <t>下水道事業会計</t>
  </si>
  <si>
    <t>国民健康保険特別会計</t>
  </si>
  <si>
    <t>都民の森管理運営事業特別会計</t>
  </si>
  <si>
    <t>山のふるさと村管理運営事業特別会計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</si>
  <si>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</si>
  <si>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</si>
  <si>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</si>
  <si>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</si>
  <si>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</si>
  <si>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</si>
  <si>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</si>
  <si>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</si>
  <si>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</si>
  <si>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</si>
  <si>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</si>
  <si>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24">
      <t>コウツウサイガイキョウサイジギョウトクベツカイケイ</t>
    </rPh>
    <phoneticPr fontId="2"/>
  </si>
  <si>
    <t>東京都市町村職員退職手当組合</t>
    <rPh sb="0" eb="14">
      <t>トウキョウトシチョウソンショクインタイショクテアテクミアイ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</si>
  <si>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ナド</t>
    </rPh>
    <rPh sb="17" eb="19">
      <t>クミアイ</t>
    </rPh>
    <phoneticPr fontId="2"/>
  </si>
  <si>
    <t>東京都後期高齢者医療広域連合（一般会計）</t>
    <rPh sb="0" eb="14">
      <t>トウキョウトコウキコウレイシャイリョウコウイキレンゴウ</t>
    </rPh>
    <rPh sb="15" eb="19">
      <t>イッパンカイケイ</t>
    </rPh>
    <phoneticPr fontId="2"/>
  </si>
  <si>
    <t>東京都後期高齢者医療広域連合（特別会計）</t>
    <rPh sb="0" eb="14">
      <t>トウキョウトコウキコウレイシャイリョウコウイキレンゴウ</t>
    </rPh>
    <rPh sb="15" eb="19">
      <t>トクベツカイケイ</t>
    </rPh>
    <phoneticPr fontId="2"/>
  </si>
  <si>
    <t>西秋川衛生組合</t>
    <rPh sb="0" eb="7">
      <t>ニシアキガワエイセイクミアイ</t>
    </rPh>
    <phoneticPr fontId="2"/>
  </si>
  <si>
    <t>秋川流域斎場組合</t>
    <rPh sb="0" eb="8">
      <t>アキガワリュウイキサイジョウクミアイ</t>
    </rPh>
    <phoneticPr fontId="2"/>
  </si>
  <si>
    <t>S58.4月設立</t>
  </si>
  <si>
    <t>H23.2月設立</t>
  </si>
  <si>
    <t>H24.3月設立</t>
  </si>
  <si>
    <t>奥多摩総合開発</t>
    <rPh sb="0" eb="7">
      <t>オクタマソウゴウカイハツ</t>
    </rPh>
    <phoneticPr fontId="10"/>
  </si>
  <si>
    <t>おくたま地域振興財団</t>
    <rPh sb="4" eb="6">
      <t>チイキ</t>
    </rPh>
    <rPh sb="6" eb="8">
      <t>シンコウ</t>
    </rPh>
    <rPh sb="8" eb="10">
      <t>ザイダン</t>
    </rPh>
    <phoneticPr fontId="10"/>
  </si>
  <si>
    <t>小河内振興財団</t>
    <rPh sb="0" eb="7">
      <t>オゴウチシンコウザイダン</t>
    </rPh>
    <phoneticPr fontId="10"/>
  </si>
  <si>
    <t>庁舎建設基金</t>
    <rPh sb="0" eb="6">
      <t>チョウシャケンセツキキン</t>
    </rPh>
    <phoneticPr fontId="5"/>
  </si>
  <si>
    <t>公共施設整備基金</t>
    <rPh sb="0" eb="8">
      <t>コウキョウシセツセイビキキン</t>
    </rPh>
    <phoneticPr fontId="10"/>
  </si>
  <si>
    <t>観光施設等整備基金</t>
    <rPh sb="0" eb="9">
      <t>カンコウシセツトウセイビキキン</t>
    </rPh>
    <phoneticPr fontId="10"/>
  </si>
  <si>
    <t>森林環境整備基金</t>
    <rPh sb="0" eb="8">
      <t>シンリンカンキョウセイビキキン</t>
    </rPh>
    <phoneticPr fontId="10"/>
  </si>
  <si>
    <t>防災減災基金</t>
    <rPh sb="0" eb="2">
      <t>ボ_x0000__x0000__x0002_</t>
    </rPh>
    <rPh sb="2" eb="4">
      <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</si>
</sst>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8F1-4799-8900-156D503CC3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149037</c:v>
                </c:pt>
                <c:pt idx="1">
                  <c:v>153422</c:v>
                </c:pt>
                <c:pt idx="2">
                  <c:v>179003</c:v>
                </c:pt>
                <c:pt idx="3">
                  <c:v>280695</c:v>
                </c:pt>
                <c:pt idx="4">
                  <c:v>284166</c:v>
                </c:pt>
              </c:numCache>
            </c:numRef>
          </c:val>
          <c:smooth val="0"/>
          <c:extLst>
            <c:ext xmlns:c16="http://schemas.microsoft.com/office/drawing/2014/chart" uri="{C3380CC4-5D6E-409C-BE32-E72D297353CC}">
              <c16:uniqueId val="{00000001-08F1-4799-8900-156D503CC3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9.3000000000000007</c:v>
                </c:pt>
                <c:pt idx="1">
                  <c:v>13.75</c:v>
                </c:pt>
                <c:pt idx="2">
                  <c:v>8.58</c:v>
                </c:pt>
                <c:pt idx="3">
                  <c:v>10.17</c:v>
                </c:pt>
                <c:pt idx="4">
                  <c:v>8.85</c:v>
                </c:pt>
              </c:numCache>
            </c:numRef>
          </c:val>
          <c:extLst>
            <c:ext xmlns:c16="http://schemas.microsoft.com/office/drawing/2014/chart" uri="{C3380CC4-5D6E-409C-BE32-E72D297353CC}">
              <c16:uniqueId val="{00000000-77B3-4DA6-AE15-1B109BFC9F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59.74</c:v>
                </c:pt>
                <c:pt idx="1">
                  <c:v>60.58</c:v>
                </c:pt>
                <c:pt idx="2">
                  <c:v>65.040000000000006</c:v>
                </c:pt>
                <c:pt idx="3">
                  <c:v>62.76</c:v>
                </c:pt>
                <c:pt idx="4">
                  <c:v>65.760000000000005</c:v>
                </c:pt>
              </c:numCache>
            </c:numRef>
          </c:val>
          <c:extLst>
            <c:ext xmlns:c16="http://schemas.microsoft.com/office/drawing/2014/chart" uri="{C3380CC4-5D6E-409C-BE32-E72D297353CC}">
              <c16:uniqueId val="{00000001-77B3-4DA6-AE15-1B109BFC9F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6.87</c:v>
                </c:pt>
                <c:pt idx="1">
                  <c:v>9.9600000000000009</c:v>
                </c:pt>
                <c:pt idx="2">
                  <c:v>-2.89</c:v>
                </c:pt>
                <c:pt idx="3">
                  <c:v>-1.82</c:v>
                </c:pt>
                <c:pt idx="4">
                  <c:v>2.72</c:v>
                </c:pt>
              </c:numCache>
            </c:numRef>
          </c:val>
          <c:smooth val="0"/>
          <c:extLst>
            <c:ext xmlns:c16="http://schemas.microsoft.com/office/drawing/2014/chart" uri="{C3380CC4-5D6E-409C-BE32-E72D297353CC}">
              <c16:uniqueId val="{00000002-77B3-4DA6-AE15-1B109BFC9F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2.88</c:v>
                </c:pt>
                <c:pt idx="8">
                  <c:v>0</c:v>
                </c:pt>
                <c:pt idx="9">
                  <c:v>0</c:v>
                </c:pt>
              </c:numCache>
            </c:numRef>
          </c:val>
          <c:extLst>
            <c:ext xmlns:c16="http://schemas.microsoft.com/office/drawing/2014/chart" uri="{C3380CC4-5D6E-409C-BE32-E72D297353CC}">
              <c16:uniqueId val="{00000000-86F0-4484-847A-82A7D3A507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F0-4484-847A-82A7D3A50747}"/>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0.56999999999999995</c:v>
                </c:pt>
                <c:pt idx="2">
                  <c:v>#N/A</c:v>
                </c:pt>
                <c:pt idx="3">
                  <c:v>1.41</c:v>
                </c:pt>
                <c:pt idx="4">
                  <c:v>#N/A</c:v>
                </c:pt>
                <c:pt idx="5">
                  <c:v>1.94</c:v>
                </c:pt>
                <c:pt idx="6">
                  <c:v>#N/A</c:v>
                </c:pt>
                <c:pt idx="7">
                  <c:v>1.07</c:v>
                </c:pt>
                <c:pt idx="8">
                  <c:v>#N/A</c:v>
                </c:pt>
                <c:pt idx="9">
                  <c:v>0.24</c:v>
                </c:pt>
              </c:numCache>
            </c:numRef>
          </c:val>
          <c:extLst>
            <c:ext xmlns:c16="http://schemas.microsoft.com/office/drawing/2014/chart" uri="{C3380CC4-5D6E-409C-BE32-E72D297353CC}">
              <c16:uniqueId val="{00000002-86F0-4484-847A-82A7D3A5074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0.2</c:v>
                </c:pt>
                <c:pt idx="4">
                  <c:v>#N/A</c:v>
                </c:pt>
                <c:pt idx="5">
                  <c:v>0.23</c:v>
                </c:pt>
                <c:pt idx="6">
                  <c:v>#N/A</c:v>
                </c:pt>
                <c:pt idx="7">
                  <c:v>0.23</c:v>
                </c:pt>
                <c:pt idx="8">
                  <c:v>#N/A</c:v>
                </c:pt>
                <c:pt idx="9">
                  <c:v>0.26</c:v>
                </c:pt>
              </c:numCache>
            </c:numRef>
          </c:val>
          <c:extLst>
            <c:ext xmlns:c16="http://schemas.microsoft.com/office/drawing/2014/chart" uri="{C3380CC4-5D6E-409C-BE32-E72D297353CC}">
              <c16:uniqueId val="{00000003-86F0-4484-847A-82A7D3A50747}"/>
            </c:ext>
          </c:extLst>
        </c:ser>
        <c:ser>
          <c:idx val="4"/>
          <c:order val="4"/>
          <c:tx>
            <c:strRef>
              <c:f>データシート!$A$31</c:f>
              <c:strCache>
                <c:ptCount val="1"/>
                <c:pt idx="0">
                  <c:v>山のふるさと村管理運営事業特別会計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0.01</c:v>
                </c:pt>
                <c:pt idx="4">
                  <c:v>#N/A</c:v>
                </c:pt>
                <c:pt idx="5">
                  <c:v>0</c:v>
                </c:pt>
                <c:pt idx="6">
                  <c:v>#N/A</c:v>
                </c:pt>
                <c:pt idx="7">
                  <c:v>0.33</c:v>
                </c:pt>
                <c:pt idx="8">
                  <c:v>#N/A</c:v>
                </c:pt>
                <c:pt idx="9">
                  <c:v>0.45</c:v>
                </c:pt>
              </c:numCache>
            </c:numRef>
          </c:val>
          <c:extLst>
            <c:ext xmlns:c16="http://schemas.microsoft.com/office/drawing/2014/chart" uri="{C3380CC4-5D6E-409C-BE32-E72D297353CC}">
              <c16:uniqueId val="{00000004-86F0-4484-847A-82A7D3A50747}"/>
            </c:ext>
          </c:extLst>
        </c:ser>
        <c:ser>
          <c:idx val="5"/>
          <c:order val="5"/>
          <c:tx>
            <c:strRef>
              <c:f>データシート!$A$32</c:f>
              <c:strCache>
                <c:ptCount val="1"/>
                <c:pt idx="0">
                  <c:v>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0.27</c:v>
                </c:pt>
                <c:pt idx="4">
                  <c:v>#N/A</c:v>
                </c:pt>
                <c:pt idx="5">
                  <c:v>0.56999999999999995</c:v>
                </c:pt>
                <c:pt idx="6">
                  <c:v>#N/A</c:v>
                </c:pt>
                <c:pt idx="7">
                  <c:v>0.56999999999999995</c:v>
                </c:pt>
                <c:pt idx="8">
                  <c:v>#N/A</c:v>
                </c:pt>
                <c:pt idx="9">
                  <c:v>0.49</c:v>
                </c:pt>
              </c:numCache>
            </c:numRef>
          </c:val>
          <c:extLst>
            <c:ext xmlns:c16="http://schemas.microsoft.com/office/drawing/2014/chart" uri="{C3380CC4-5D6E-409C-BE32-E72D297353CC}">
              <c16:uniqueId val="{00000005-86F0-4484-847A-82A7D3A5074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1.05</c:v>
                </c:pt>
                <c:pt idx="4">
                  <c:v>#N/A</c:v>
                </c:pt>
                <c:pt idx="5">
                  <c:v>1.01</c:v>
                </c:pt>
                <c:pt idx="6">
                  <c:v>#N/A</c:v>
                </c:pt>
                <c:pt idx="7">
                  <c:v>0.04</c:v>
                </c:pt>
                <c:pt idx="8">
                  <c:v>#N/A</c:v>
                </c:pt>
                <c:pt idx="9">
                  <c:v>1.18</c:v>
                </c:pt>
              </c:numCache>
            </c:numRef>
          </c:val>
          <c:extLst>
            <c:ext xmlns:c16="http://schemas.microsoft.com/office/drawing/2014/chart" uri="{C3380CC4-5D6E-409C-BE32-E72D297353CC}">
              <c16:uniqueId val="{00000006-86F0-4484-847A-82A7D3A507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2.33</c:v>
                </c:pt>
              </c:numCache>
            </c:numRef>
          </c:val>
          <c:extLst>
            <c:ext xmlns:c16="http://schemas.microsoft.com/office/drawing/2014/chart" uri="{C3380CC4-5D6E-409C-BE32-E72D297353CC}">
              <c16:uniqueId val="{00000007-86F0-4484-847A-82A7D3A507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c:v>
                </c:pt>
                <c:pt idx="2">
                  <c:v>#N/A</c:v>
                </c:pt>
                <c:pt idx="3">
                  <c:v>13.45</c:v>
                </c:pt>
                <c:pt idx="4">
                  <c:v>#N/A</c:v>
                </c:pt>
                <c:pt idx="5">
                  <c:v>8</c:v>
                </c:pt>
                <c:pt idx="6">
                  <c:v>#N/A</c:v>
                </c:pt>
                <c:pt idx="7">
                  <c:v>9.25</c:v>
                </c:pt>
                <c:pt idx="8">
                  <c:v>#N/A</c:v>
                </c:pt>
                <c:pt idx="9">
                  <c:v>7.9</c:v>
                </c:pt>
              </c:numCache>
            </c:numRef>
          </c:val>
          <c:extLst>
            <c:ext xmlns:c16="http://schemas.microsoft.com/office/drawing/2014/chart" uri="{C3380CC4-5D6E-409C-BE32-E72D297353CC}">
              <c16:uniqueId val="{00000008-86F0-4484-847A-82A7D3A5074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13.54</c:v>
                </c:pt>
                <c:pt idx="2">
                  <c:v>#N/A</c:v>
                </c:pt>
                <c:pt idx="3">
                  <c:v>13.42</c:v>
                </c:pt>
                <c:pt idx="4">
                  <c:v>#N/A</c:v>
                </c:pt>
                <c:pt idx="5">
                  <c:v>14.42</c:v>
                </c:pt>
                <c:pt idx="6">
                  <c:v>#N/A</c:v>
                </c:pt>
                <c:pt idx="7">
                  <c:v>14.08</c:v>
                </c:pt>
                <c:pt idx="8">
                  <c:v>#N/A</c:v>
                </c:pt>
                <c:pt idx="9">
                  <c:v>13.15</c:v>
                </c:pt>
              </c:numCache>
            </c:numRef>
          </c:val>
          <c:extLst>
            <c:ext xmlns:c16="http://schemas.microsoft.com/office/drawing/2014/chart" uri="{C3380CC4-5D6E-409C-BE32-E72D297353CC}">
              <c16:uniqueId val="{00000009-86F0-4484-847A-82A7D3A507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424</c:v>
                </c:pt>
                <c:pt idx="5">
                  <c:v>416</c:v>
                </c:pt>
                <c:pt idx="8">
                  <c:v>399</c:v>
                </c:pt>
                <c:pt idx="11">
                  <c:v>370</c:v>
                </c:pt>
                <c:pt idx="14">
                  <c:v>339</c:v>
                </c:pt>
              </c:numCache>
            </c:numRef>
          </c:val>
          <c:extLst>
            <c:ext xmlns:c16="http://schemas.microsoft.com/office/drawing/2014/chart" uri="{C3380CC4-5D6E-409C-BE32-E72D297353CC}">
              <c16:uniqueId val="{00000000-AE74-4C64-BBE5-A9E762C85C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74-4C64-BBE5-A9E762C85C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E74-4C64-BBE5-A9E762C85C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35</c:v>
                </c:pt>
                <c:pt idx="6">
                  <c:v>38</c:v>
                </c:pt>
                <c:pt idx="9">
                  <c:v>37</c:v>
                </c:pt>
                <c:pt idx="12">
                  <c:v>36</c:v>
                </c:pt>
              </c:numCache>
            </c:numRef>
          </c:val>
          <c:extLst>
            <c:ext xmlns:c16="http://schemas.microsoft.com/office/drawing/2014/chart" uri="{C3380CC4-5D6E-409C-BE32-E72D297353CC}">
              <c16:uniqueId val="{00000003-AE74-4C64-BBE5-A9E762C85C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350</c:v>
                </c:pt>
                <c:pt idx="3">
                  <c:v>352</c:v>
                </c:pt>
                <c:pt idx="6">
                  <c:v>335</c:v>
                </c:pt>
                <c:pt idx="9">
                  <c:v>320</c:v>
                </c:pt>
                <c:pt idx="12">
                  <c:v>292</c:v>
                </c:pt>
              </c:numCache>
            </c:numRef>
          </c:val>
          <c:extLst>
            <c:ext xmlns:c16="http://schemas.microsoft.com/office/drawing/2014/chart" uri="{C3380CC4-5D6E-409C-BE32-E72D297353CC}">
              <c16:uniqueId val="{00000004-AE74-4C64-BBE5-A9E762C85C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74-4C64-BBE5-A9E762C85C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74-4C64-BBE5-A9E762C85C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211</c:v>
                </c:pt>
                <c:pt idx="3">
                  <c:v>212</c:v>
                </c:pt>
                <c:pt idx="6">
                  <c:v>208</c:v>
                </c:pt>
                <c:pt idx="9">
                  <c:v>198</c:v>
                </c:pt>
                <c:pt idx="12">
                  <c:v>180</c:v>
                </c:pt>
              </c:numCache>
            </c:numRef>
          </c:val>
          <c:extLst>
            <c:ext xmlns:c16="http://schemas.microsoft.com/office/drawing/2014/chart" uri="{C3380CC4-5D6E-409C-BE32-E72D297353CC}">
              <c16:uniqueId val="{00000007-AE74-4C64-BBE5-A9E762C85C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168</c:v>
                </c:pt>
                <c:pt idx="2">
                  <c:v>#N/A</c:v>
                </c:pt>
                <c:pt idx="3">
                  <c:v>#N/A</c:v>
                </c:pt>
                <c:pt idx="4">
                  <c:v>183</c:v>
                </c:pt>
                <c:pt idx="5">
                  <c:v>#N/A</c:v>
                </c:pt>
                <c:pt idx="6">
                  <c:v>#N/A</c:v>
                </c:pt>
                <c:pt idx="7">
                  <c:v>182</c:v>
                </c:pt>
                <c:pt idx="8">
                  <c:v>#N/A</c:v>
                </c:pt>
                <c:pt idx="9">
                  <c:v>#N/A</c:v>
                </c:pt>
                <c:pt idx="10">
                  <c:v>185</c:v>
                </c:pt>
                <c:pt idx="11">
                  <c:v>#N/A</c:v>
                </c:pt>
                <c:pt idx="12">
                  <c:v>#N/A</c:v>
                </c:pt>
                <c:pt idx="13">
                  <c:v>169</c:v>
                </c:pt>
                <c:pt idx="14">
                  <c:v>#N/A</c:v>
                </c:pt>
              </c:numCache>
            </c:numRef>
          </c:val>
          <c:smooth val="0"/>
          <c:extLst>
            <c:ext xmlns:c16="http://schemas.microsoft.com/office/drawing/2014/chart" uri="{C3380CC4-5D6E-409C-BE32-E72D297353CC}">
              <c16:uniqueId val="{00000008-AE74-4C64-BBE5-A9E762C85C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3627</c:v>
                </c:pt>
                <c:pt idx="5">
                  <c:v>3318</c:v>
                </c:pt>
                <c:pt idx="8">
                  <c:v>2975</c:v>
                </c:pt>
                <c:pt idx="11">
                  <c:v>2625</c:v>
                </c:pt>
                <c:pt idx="14">
                  <c:v>2279</c:v>
                </c:pt>
              </c:numCache>
            </c:numRef>
          </c:val>
          <c:extLst>
            <c:ext xmlns:c16="http://schemas.microsoft.com/office/drawing/2014/chart" uri="{C3380CC4-5D6E-409C-BE32-E72D297353CC}">
              <c16:uniqueId val="{00000000-A8FE-4834-9BFF-083AB6AC65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5</c:v>
                </c:pt>
                <c:pt idx="8">
                  <c:v>4</c:v>
                </c:pt>
                <c:pt idx="11">
                  <c:v>3</c:v>
                </c:pt>
                <c:pt idx="14">
                  <c:v>2</c:v>
                </c:pt>
              </c:numCache>
            </c:numRef>
          </c:val>
          <c:extLst>
            <c:ext xmlns:c16="http://schemas.microsoft.com/office/drawing/2014/chart" uri="{C3380CC4-5D6E-409C-BE32-E72D297353CC}">
              <c16:uniqueId val="{00000001-A8FE-4834-9BFF-083AB6AC65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5111</c:v>
                </c:pt>
                <c:pt idx="5">
                  <c:v>5831</c:v>
                </c:pt>
                <c:pt idx="8">
                  <c:v>6548</c:v>
                </c:pt>
                <c:pt idx="11">
                  <c:v>6713</c:v>
                </c:pt>
                <c:pt idx="14">
                  <c:v>6872</c:v>
                </c:pt>
              </c:numCache>
            </c:numRef>
          </c:val>
          <c:extLst>
            <c:ext xmlns:c16="http://schemas.microsoft.com/office/drawing/2014/chart" uri="{C3380CC4-5D6E-409C-BE32-E72D297353CC}">
              <c16:uniqueId val="{00000002-A8FE-4834-9BFF-083AB6AC65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FE-4834-9BFF-083AB6AC65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FE-4834-9BFF-083AB6AC65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FE-4834-9BFF-083AB6AC65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1224</c:v>
                </c:pt>
                <c:pt idx="3">
                  <c:v>1234</c:v>
                </c:pt>
                <c:pt idx="6">
                  <c:v>1237</c:v>
                </c:pt>
                <c:pt idx="9">
                  <c:v>1251</c:v>
                </c:pt>
                <c:pt idx="12">
                  <c:v>1316</c:v>
                </c:pt>
              </c:numCache>
            </c:numRef>
          </c:val>
          <c:extLst>
            <c:ext xmlns:c16="http://schemas.microsoft.com/office/drawing/2014/chart" uri="{C3380CC4-5D6E-409C-BE32-E72D297353CC}">
              <c16:uniqueId val="{00000006-A8FE-4834-9BFF-083AB6AC65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342</c:v>
                </c:pt>
                <c:pt idx="3">
                  <c:v>297</c:v>
                </c:pt>
                <c:pt idx="6">
                  <c:v>263</c:v>
                </c:pt>
                <c:pt idx="9">
                  <c:v>227</c:v>
                </c:pt>
                <c:pt idx="12">
                  <c:v>187</c:v>
                </c:pt>
              </c:numCache>
            </c:numRef>
          </c:val>
          <c:extLst>
            <c:ext xmlns:c16="http://schemas.microsoft.com/office/drawing/2014/chart" uri="{C3380CC4-5D6E-409C-BE32-E72D297353CC}">
              <c16:uniqueId val="{00000007-A8FE-4834-9BFF-083AB6AC65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3130</c:v>
                </c:pt>
                <c:pt idx="3">
                  <c:v>2868</c:v>
                </c:pt>
                <c:pt idx="6">
                  <c:v>2610</c:v>
                </c:pt>
                <c:pt idx="9">
                  <c:v>2393</c:v>
                </c:pt>
                <c:pt idx="12">
                  <c:v>2134</c:v>
                </c:pt>
              </c:numCache>
            </c:numRef>
          </c:val>
          <c:extLst>
            <c:ext xmlns:c16="http://schemas.microsoft.com/office/drawing/2014/chart" uri="{C3380CC4-5D6E-409C-BE32-E72D297353CC}">
              <c16:uniqueId val="{00000008-A8FE-4834-9BFF-083AB6AC65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FE-4834-9BFF-083AB6AC65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1965</c:v>
                </c:pt>
                <c:pt idx="3">
                  <c:v>1828</c:v>
                </c:pt>
                <c:pt idx="6">
                  <c:v>1653</c:v>
                </c:pt>
                <c:pt idx="9">
                  <c:v>1577</c:v>
                </c:pt>
                <c:pt idx="12">
                  <c:v>1436</c:v>
                </c:pt>
              </c:numCache>
            </c:numRef>
          </c:val>
          <c:extLst>
            <c:ext xmlns:c16="http://schemas.microsoft.com/office/drawing/2014/chart" uri="{C3380CC4-5D6E-409C-BE32-E72D297353CC}">
              <c16:uniqueId val="{0000000A-A8FE-4834-9BFF-083AB6AC65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FE-4834-9BFF-083AB6AC65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1839</c:v>
                </c:pt>
                <c:pt idx="1">
                  <c:v>1769</c:v>
                </c:pt>
                <c:pt idx="2">
                  <c:v>1880</c:v>
                </c:pt>
              </c:numCache>
            </c:numRef>
          </c:val>
          <c:extLst>
            <c:ext xmlns:c16="http://schemas.microsoft.com/office/drawing/2014/chart" uri="{C3380CC4-5D6E-409C-BE32-E72D297353CC}">
              <c16:uniqueId val="{00000000-C1CA-4882-93EC-5A0FB2C799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1273</c:v>
                </c:pt>
                <c:pt idx="1">
                  <c:v>1275</c:v>
                </c:pt>
                <c:pt idx="2">
                  <c:v>1292</c:v>
                </c:pt>
              </c:numCache>
            </c:numRef>
          </c:val>
          <c:extLst>
            <c:ext xmlns:c16="http://schemas.microsoft.com/office/drawing/2014/chart" uri="{C3380CC4-5D6E-409C-BE32-E72D297353CC}">
              <c16:uniqueId val="{00000001-C1CA-4882-93EC-5A0FB2C799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3230</c:v>
                </c:pt>
                <c:pt idx="1">
                  <c:v>3443</c:v>
                </c:pt>
                <c:pt idx="2">
                  <c:v>3508</c:v>
                </c:pt>
              </c:numCache>
            </c:numRef>
          </c:val>
          <c:extLst>
            <c:ext xmlns:c16="http://schemas.microsoft.com/office/drawing/2014/chart" uri="{C3380CC4-5D6E-409C-BE32-E72D297353CC}">
              <c16:uniqueId val="{00000002-C1CA-4882-93EC-5A0FB2C799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下水道整備に伴う起債の償還ピークは令和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年度だが、今後も起債の償還が続くため、引き続き起債の新規発行を抑制し、現在の水準を維持していく。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満期一括償還地方債の活用実績がない。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普通会計における地方債現在高や公営企業債等繰入見込額が減少傾向にあること及び充当可能基金が増加傾向にあることから、将来負担比率は低下した。</a:t>
          </a:r>
          <a:endParaRPr lang="ja-JP" altLang="ja-JP" sz="1400">
            <a:effectLst/>
          </a:endParaRPr>
        </a:p>
        <a:p>
          <a:r>
            <a:rPr kumimoji="1" lang="ja-JP" altLang="ja-JP" sz="1100">
              <a:solidFill>
                <a:schemeClr val="dk1"/>
              </a:solidFill>
              <a:effectLst/>
              <a:latin typeface="+mn-lt"/>
              <a:ea typeface="+mn-ea"/>
              <a:cs typeface="+mn-cs"/>
            </a:rPr>
            <a:t>　今後、下水道事業に係る起債の償還が続くこと、庁舎をはじめとする老朽化した公共、公用施設の更新に基金から多額の取り崩しや起債を予定していることなどに留意</a:t>
          </a:r>
          <a:r>
            <a:rPr kumimoji="1" lang="ja-JP" altLang="en-US" sz="1100">
              <a:solidFill>
                <a:schemeClr val="dk1"/>
              </a:solidFill>
              <a:effectLst/>
              <a:latin typeface="+mn-lt"/>
              <a:ea typeface="+mn-ea"/>
              <a:cs typeface="+mn-cs"/>
            </a:rPr>
            <a:t>しつつ</a:t>
          </a:r>
          <a:r>
            <a:rPr kumimoji="1" lang="ja-JP" altLang="ja-JP" sz="1100">
              <a:solidFill>
                <a:schemeClr val="dk1"/>
              </a:solidFill>
              <a:effectLst/>
              <a:latin typeface="+mn-lt"/>
              <a:ea typeface="+mn-ea"/>
              <a:cs typeface="+mn-cs"/>
            </a:rPr>
            <a:t>、引き続き健全な財政運営に努めていく。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庁舎建設基金から１億５</a:t>
          </a:r>
          <a:r>
            <a:rPr kumimoji="1" lang="ja-JP" altLang="ja-JP" sz="1100">
              <a:solidFill>
                <a:schemeClr val="dk1"/>
              </a:solidFill>
              <a:effectLst/>
              <a:latin typeface="+mn-lt"/>
              <a:ea typeface="+mn-ea"/>
              <a:cs typeface="+mn-cs"/>
            </a:rPr>
            <a:t>千万円の取り崩しを行い、取崩総額は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百万円となった。一方、地方財政法第７条の規定及び今後の財政需要の備えとして財政調整基金へ</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百万円、観光及び農林水産施設整備の備えとして観光施設等整備基金へ</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百万円、森林環境整備の備えとして森林環境整備基金へ</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百万円を積み立てたことなどにより、基金全体としては１億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千４百万円の増となった。</a:t>
          </a:r>
          <a:endParaRPr kumimoji="0"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下水道事業の起債の償還が続き、その財源として減債基金を取り崩していくこと、少子高齢化の進行、人口減少に伴い町税の減少傾向が続く見込みであり、その財源不足分については財政調整基金から取り崩しを行わざるを得ないことなどから、中長期的には減少傾向にあると考え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・庁舎建設基金：庁舎の建設資金</a:t>
          </a:r>
          <a:endParaRPr lang="ja-JP" altLang="ja-JP" sz="1400">
            <a:effectLst/>
          </a:endParaRPr>
        </a:p>
        <a:p>
          <a:r>
            <a:rPr kumimoji="1" lang="ja-JP" altLang="ja-JP" sz="1100">
              <a:solidFill>
                <a:schemeClr val="dk1"/>
              </a:solidFill>
              <a:effectLst/>
              <a:latin typeface="+mn-lt"/>
              <a:ea typeface="+mn-ea"/>
              <a:cs typeface="+mn-cs"/>
            </a:rPr>
            <a:t>　・公共施設整備基金：公共施設整備</a:t>
          </a:r>
          <a:endParaRPr lang="ja-JP" altLang="ja-JP" sz="1400">
            <a:effectLst/>
          </a:endParaRPr>
        </a:p>
        <a:p>
          <a:r>
            <a:rPr kumimoji="1" lang="ja-JP" altLang="ja-JP" sz="1100">
              <a:solidFill>
                <a:schemeClr val="dk1"/>
              </a:solidFill>
              <a:effectLst/>
              <a:latin typeface="+mn-lt"/>
              <a:ea typeface="+mn-ea"/>
              <a:cs typeface="+mn-cs"/>
            </a:rPr>
            <a:t>　・観光施設等整備基金：観光及び農林水産施設の整備又は運営等</a:t>
          </a:r>
          <a:endParaRPr lang="ja-JP" altLang="ja-JP" sz="1400">
            <a:effectLst/>
          </a:endParaRPr>
        </a:p>
        <a:p>
          <a:r>
            <a:rPr kumimoji="1" lang="ja-JP" altLang="ja-JP" sz="1100">
              <a:solidFill>
                <a:schemeClr val="dk1"/>
              </a:solidFill>
              <a:effectLst/>
              <a:latin typeface="+mn-lt"/>
              <a:ea typeface="+mn-ea"/>
              <a:cs typeface="+mn-cs"/>
            </a:rPr>
            <a:t>　・森林環境整備基金：森林環境の整備及び木材の利活用促進等</a:t>
          </a:r>
          <a:endParaRPr lang="ja-JP" altLang="ja-JP" sz="1400">
            <a:effectLst/>
          </a:endParaRPr>
        </a:p>
        <a:p>
          <a:r>
            <a:rPr kumimoji="1" lang="ja-JP" altLang="ja-JP" sz="1100">
              <a:solidFill>
                <a:schemeClr val="dk1"/>
              </a:solidFill>
              <a:effectLst/>
              <a:latin typeface="+mn-lt"/>
              <a:ea typeface="+mn-ea"/>
              <a:cs typeface="+mn-cs"/>
            </a:rPr>
            <a:t>　・教育文化振興基金：教育文化活動の奨励振興</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は、農林水産施設使用料や貸地料を積み立てたことによる増加。観光施設等整備基金は、観光施設使用料を積み立てたことによる増加。森林環境整備基金は、森林環境譲与税を当該年度事業において活用した残額を積み立てたことによる増加。庁舎建設基金は、</a:t>
          </a:r>
          <a:r>
            <a:rPr kumimoji="1" lang="ja-JP" altLang="en-US" sz="1100">
              <a:solidFill>
                <a:schemeClr val="dk1"/>
              </a:solidFill>
              <a:effectLst/>
              <a:latin typeface="+mn-lt"/>
              <a:ea typeface="+mn-ea"/>
              <a:cs typeface="+mn-cs"/>
            </a:rPr>
            <a:t>庁舎建設整備事業費の財源へ充てるため、取り崩しを行ったことによる減少</a:t>
          </a:r>
          <a:r>
            <a:rPr kumimoji="1" lang="ja-JP" altLang="ja-JP" sz="1100">
              <a:solidFill>
                <a:schemeClr val="dk1"/>
              </a:solidFill>
              <a:effectLst/>
              <a:latin typeface="+mn-lt"/>
              <a:ea typeface="+mn-ea"/>
              <a:cs typeface="+mn-cs"/>
            </a:rPr>
            <a:t>。教育文化振興基金は、町内の</a:t>
          </a:r>
          <a:r>
            <a:rPr kumimoji="1" lang="ja-JP" altLang="en-US" sz="1100">
              <a:solidFill>
                <a:schemeClr val="dk1"/>
              </a:solidFill>
              <a:effectLst/>
              <a:latin typeface="+mn-lt"/>
              <a:ea typeface="+mn-ea"/>
              <a:cs typeface="+mn-cs"/>
            </a:rPr>
            <a:t>小中学校への基礎学力を育む学校づくり交付金、</a:t>
          </a:r>
          <a:r>
            <a:rPr kumimoji="1" lang="ja-JP" altLang="ja-JP" sz="1100">
              <a:solidFill>
                <a:schemeClr val="dk1"/>
              </a:solidFill>
              <a:effectLst/>
              <a:latin typeface="+mn-lt"/>
              <a:ea typeface="+mn-ea"/>
              <a:cs typeface="+mn-cs"/>
            </a:rPr>
            <a:t>小学校</a:t>
          </a:r>
          <a:r>
            <a:rPr kumimoji="1" lang="ja-JP" altLang="en-US" sz="1100">
              <a:solidFill>
                <a:schemeClr val="dk1"/>
              </a:solidFill>
              <a:effectLst/>
              <a:latin typeface="+mn-lt"/>
              <a:ea typeface="+mn-ea"/>
              <a:cs typeface="+mn-cs"/>
            </a:rPr>
            <a:t>指導書</a:t>
          </a:r>
          <a:r>
            <a:rPr kumimoji="1" lang="ja-JP" altLang="ja-JP" sz="1100">
              <a:solidFill>
                <a:schemeClr val="dk1"/>
              </a:solidFill>
              <a:effectLst/>
              <a:latin typeface="+mn-lt"/>
              <a:ea typeface="+mn-ea"/>
              <a:cs typeface="+mn-cs"/>
            </a:rPr>
            <a:t>を購入する財源へ充てるため、取り崩しを行ったことによる減少。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経常的収入である施設使用料や貸地料などを毎年度積み立てていく方針だが、公共・公用施設の更新時期を迎え、今後、多額の更新費用が見込まれるため、公共施設整備基金、観光施設等整備基金の取り崩しを予定していること、庁舎の建設に伴い庁舎建設基金の取り崩しが見込まれることなどから、特定目的基金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地方財政法第７条の規定及び今後の財政需要の備えとして１億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百万円の積み立てを行ったが、歳出の財源調整として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千万円の取り崩しを行ったため、</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万円の積立額</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見込まれる公共・公用施設の更新や少子高齢化対策などの財源を確保するため、継続して積み立てを行う方針だが、国都財源に大きく依存する財政状況にあることや人口減少に伴い町税の減少傾向が続く見込みであることから、財源不足が生じた場合は財政調整基金から取り崩しを行わざるを得ないため、中長期的に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下水道事業に係る起債の償還への備えとして積み立てたことによる増加。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下水道整備に伴う起債の償還に充てるため積み立てを行ってきたが、減少していく見込み。この償還は令和２７年度まで続くため、毎年度の財政状況に応じて計画的に運用していく。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基準財政収入額（分子）が、</a:t>
          </a:r>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の増等により増となったが、基準財政需要額（分母）についても包括算定経費、</a:t>
          </a:r>
          <a:r>
            <a:rPr kumimoji="1" lang="ja-JP" altLang="en-US" sz="1100">
              <a:solidFill>
                <a:schemeClr val="dk1"/>
              </a:solidFill>
              <a:effectLst/>
              <a:latin typeface="+mn-lt"/>
              <a:ea typeface="+mn-ea"/>
              <a:cs typeface="+mn-cs"/>
            </a:rPr>
            <a:t>給与改定費</a:t>
          </a:r>
          <a:r>
            <a:rPr kumimoji="1" lang="ja-JP" altLang="ja-JP" sz="1100">
              <a:solidFill>
                <a:schemeClr val="dk1"/>
              </a:solidFill>
              <a:effectLst/>
              <a:latin typeface="+mn-lt"/>
              <a:ea typeface="+mn-ea"/>
              <a:cs typeface="+mn-cs"/>
            </a:rPr>
            <a:t>等が増となった。指数は昨年度同様となったが、人口減少や高齢化（人口：</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4,580</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4,477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人）により今後も町税については漸減の見込みであるため、経常経費の削減等、歳出削減に努め、財政の健全化を図る。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75946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48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75946</xdr:rowOff>
    </xdr:from>
    <xdr:to>
      <xdr:col>19</xdr:col>
      <xdr:colOff>133350</xdr:colOff>
      <xdr:row>43</xdr:row>
      <xdr:rowOff>75946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48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66294</xdr:rowOff>
    </xdr:from>
    <xdr:to>
      <xdr:col>15</xdr:col>
      <xdr:colOff>82550</xdr:colOff>
      <xdr:row>43</xdr:row>
      <xdr:rowOff>75946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25146</xdr:rowOff>
    </xdr:from>
    <xdr:to>
      <xdr:col>23</xdr:col>
      <xdr:colOff>184150</xdr:colOff>
      <xdr:row>43</xdr:row>
      <xdr:rowOff>126746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41673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25146</xdr:rowOff>
    </xdr:from>
    <xdr:to>
      <xdr:col>15</xdr:col>
      <xdr:colOff>133350</xdr:colOff>
      <xdr:row>43</xdr:row>
      <xdr:rowOff>126746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136923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15494</xdr:rowOff>
    </xdr:from>
    <xdr:to>
      <xdr:col>11</xdr:col>
      <xdr:colOff>82550</xdr:colOff>
      <xdr:row>43</xdr:row>
      <xdr:rowOff>117094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分子（経常経費充当一般財源等）は、</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264,152</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扶助費が</a:t>
          </a:r>
          <a:r>
            <a:rPr kumimoji="1" lang="en-US" altLang="ja-JP" sz="1100">
              <a:solidFill>
                <a:schemeClr val="dk1"/>
              </a:solidFill>
              <a:effectLst/>
              <a:latin typeface="+mn-lt"/>
              <a:ea typeface="+mn-ea"/>
              <a:cs typeface="+mn-cs"/>
            </a:rPr>
            <a:t>35,619</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公債費が</a:t>
          </a:r>
          <a:r>
            <a:rPr kumimoji="1" lang="en-US" altLang="ja-JP" sz="1100">
              <a:solidFill>
                <a:schemeClr val="dk1"/>
              </a:solidFill>
              <a:effectLst/>
              <a:latin typeface="+mn-lt"/>
              <a:ea typeface="+mn-ea"/>
              <a:cs typeface="+mn-cs"/>
            </a:rPr>
            <a:t>17,903</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なったが、</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295,503</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人件費が</a:t>
          </a:r>
          <a:r>
            <a:rPr kumimoji="1" lang="en-US" altLang="ja-JP" sz="1100">
              <a:solidFill>
                <a:schemeClr val="dk1"/>
              </a:solidFill>
              <a:effectLst/>
              <a:latin typeface="+mn-lt"/>
              <a:ea typeface="+mn-ea"/>
              <a:cs typeface="+mn-cs"/>
            </a:rPr>
            <a:t>18,049</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11,334</a:t>
          </a:r>
          <a:r>
            <a:rPr kumimoji="1" lang="ja-JP" altLang="ja-JP" sz="1100">
              <a:solidFill>
                <a:schemeClr val="dk1"/>
              </a:solidFill>
              <a:effectLst/>
              <a:latin typeface="+mn-lt"/>
              <a:ea typeface="+mn-ea"/>
              <a:cs typeface="+mn-cs"/>
            </a:rPr>
            <a:t>千円増となったことにより、全体では</a:t>
          </a:r>
          <a:r>
            <a:rPr kumimoji="1" lang="en-US" altLang="ja-JP" sz="1100">
              <a:solidFill>
                <a:schemeClr val="dk1"/>
              </a:solidFill>
              <a:effectLst/>
              <a:latin typeface="+mn-lt"/>
              <a:ea typeface="+mn-ea"/>
              <a:cs typeface="+mn-cs"/>
            </a:rPr>
            <a:t>19,000</a:t>
          </a:r>
          <a:r>
            <a:rPr kumimoji="1" lang="ja-JP" altLang="ja-JP" sz="1100">
              <a:solidFill>
                <a:schemeClr val="dk1"/>
              </a:solidFill>
              <a:effectLst/>
              <a:latin typeface="+mn-lt"/>
              <a:ea typeface="+mn-ea"/>
              <a:cs typeface="+mn-cs"/>
            </a:rPr>
            <a:t>千円の増となった。分母（経常一般財源）は、</a:t>
          </a:r>
          <a:r>
            <a:rPr kumimoji="1" lang="ja-JP" altLang="en-US" sz="1100">
              <a:solidFill>
                <a:schemeClr val="dk1"/>
              </a:solidFill>
              <a:effectLst/>
              <a:latin typeface="+mn-lt"/>
              <a:ea typeface="+mn-ea"/>
              <a:cs typeface="+mn-cs"/>
            </a:rPr>
            <a:t>地方交付</a:t>
          </a:r>
          <a:r>
            <a:rPr kumimoji="1" lang="ja-JP" altLang="ja-JP" sz="1100">
              <a:solidFill>
                <a:schemeClr val="dk1"/>
              </a:solidFill>
              <a:effectLst/>
              <a:latin typeface="+mn-lt"/>
              <a:ea typeface="+mn-ea"/>
              <a:cs typeface="+mn-cs"/>
            </a:rPr>
            <a:t>税が</a:t>
          </a:r>
          <a:r>
            <a:rPr kumimoji="1" lang="en-US" altLang="ja-JP" sz="1100">
              <a:solidFill>
                <a:schemeClr val="dk1"/>
              </a:solidFill>
              <a:effectLst/>
              <a:latin typeface="+mn-lt"/>
              <a:ea typeface="+mn-ea"/>
              <a:cs typeface="+mn-cs"/>
            </a:rPr>
            <a:t>44,852</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地方特例交付金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16,810</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、地方譲与税が</a:t>
          </a:r>
          <a:r>
            <a:rPr kumimoji="1" lang="en-US" altLang="ja-JP" sz="1100">
              <a:solidFill>
                <a:schemeClr val="dk1"/>
              </a:solidFill>
              <a:effectLst/>
              <a:latin typeface="+mn-lt"/>
              <a:ea typeface="+mn-ea"/>
              <a:cs typeface="+mn-cs"/>
            </a:rPr>
            <a:t>14,402</a:t>
          </a:r>
          <a:r>
            <a:rPr kumimoji="1" lang="ja-JP" altLang="en-US" sz="1100">
              <a:solidFill>
                <a:schemeClr val="dk1"/>
              </a:solidFill>
              <a:effectLst/>
              <a:latin typeface="+mn-lt"/>
              <a:ea typeface="+mn-ea"/>
              <a:cs typeface="+mn-cs"/>
            </a:rPr>
            <a:t>千円増</a:t>
          </a:r>
          <a:r>
            <a:rPr kumimoji="1" lang="ja-JP" altLang="ja-JP" sz="1100">
              <a:solidFill>
                <a:schemeClr val="dk1"/>
              </a:solidFill>
              <a:effectLst/>
              <a:latin typeface="+mn-lt"/>
              <a:ea typeface="+mn-ea"/>
              <a:cs typeface="+mn-cs"/>
            </a:rPr>
            <a:t>となったが、地方</a:t>
          </a:r>
          <a:r>
            <a:rPr kumimoji="1" lang="ja-JP" altLang="en-US" sz="1100">
              <a:solidFill>
                <a:schemeClr val="dk1"/>
              </a:solidFill>
              <a:effectLst/>
              <a:latin typeface="+mn-lt"/>
              <a:ea typeface="+mn-ea"/>
              <a:cs typeface="+mn-cs"/>
            </a:rPr>
            <a:t>税</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12,475</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使用料</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1,420</a:t>
          </a:r>
          <a:r>
            <a:rPr kumimoji="1" lang="ja-JP" altLang="ja-JP" sz="1100">
              <a:solidFill>
                <a:schemeClr val="dk1"/>
              </a:solidFill>
              <a:effectLst/>
              <a:latin typeface="+mn-lt"/>
              <a:ea typeface="+mn-ea"/>
              <a:cs typeface="+mn-cs"/>
            </a:rPr>
            <a:t>千円減となったことにより、全体で</a:t>
          </a:r>
          <a:r>
            <a:rPr kumimoji="1" lang="en-US" altLang="ja-JP" sz="1100">
              <a:solidFill>
                <a:schemeClr val="dk1"/>
              </a:solidFill>
              <a:effectLst/>
              <a:latin typeface="+mn-lt"/>
              <a:ea typeface="+mn-ea"/>
              <a:cs typeface="+mn-cs"/>
            </a:rPr>
            <a:t>70,968</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となり、経常収支比率は前年度比で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した。今後も事務事業の見直し等を行いながら、経常経費の削減に努め、現在の水準を維持していく。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62</xdr:row>
      <xdr:rowOff>96731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0250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96731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5022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4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18309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4217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38329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138959</xdr:rowOff>
    </xdr:from>
    <xdr:to>
      <xdr:col>7</xdr:col>
      <xdr:colOff>31750</xdr:colOff>
      <xdr:row>62</xdr:row>
      <xdr:rowOff>69109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79286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増の主な要因は、給与改定に係る人件費及び町税などの基幹系システムの更新による物件費の増である。この他、例年当町は、観光、農林水産施設などの公共施設の管理運営に多額の費用がかかること、また、シカの食害等に係る有害鳥獣捕獲事業委託、森林再生（間伐）事業委託等に係る経費により類似団体より物件費が高くなっている。　</a:t>
          </a:r>
          <a:endParaRPr lang="ja-JP" altLang="ja-JP" sz="1400">
            <a:effectLst/>
          </a:endParaRPr>
        </a:p>
        <a:p>
          <a:r>
            <a:rPr kumimoji="1" lang="ja-JP" altLang="ja-JP" sz="1100">
              <a:solidFill>
                <a:schemeClr val="dk1"/>
              </a:solidFill>
              <a:effectLst/>
              <a:latin typeface="+mn-lt"/>
              <a:ea typeface="+mn-ea"/>
              <a:cs typeface="+mn-cs"/>
            </a:rPr>
            <a:t>　また、人口１人当たりの額が大きい要因として、人口減少も影響している。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148968</xdr:rowOff>
    </xdr:from>
    <xdr:to>
      <xdr:col>23</xdr:col>
      <xdr:colOff>133350</xdr:colOff>
      <xdr:row>82</xdr:row>
      <xdr:rowOff>1491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6418"/>
          <a:ext cx="8382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143587</xdr:rowOff>
    </xdr:from>
    <xdr:to>
      <xdr:col>19</xdr:col>
      <xdr:colOff>133350</xdr:colOff>
      <xdr:row>81</xdr:row>
      <xdr:rowOff>148968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1037"/>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137714</xdr:rowOff>
    </xdr:from>
    <xdr:to>
      <xdr:col>15</xdr:col>
      <xdr:colOff>82550</xdr:colOff>
      <xdr:row>81</xdr:row>
      <xdr:rowOff>143587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5164"/>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128843</xdr:rowOff>
    </xdr:from>
    <xdr:to>
      <xdr:col>11</xdr:col>
      <xdr:colOff>31750</xdr:colOff>
      <xdr:row>81</xdr:row>
      <xdr:rowOff>137714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6293"/>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122141</xdr:rowOff>
    </xdr:from>
    <xdr:to>
      <xdr:col>23</xdr:col>
      <xdr:colOff>184150</xdr:colOff>
      <xdr:row>82</xdr:row>
      <xdr:rowOff>52291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138668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98168</xdr:rowOff>
    </xdr:from>
    <xdr:to>
      <xdr:col>19</xdr:col>
      <xdr:colOff>184150</xdr:colOff>
      <xdr:row>82</xdr:row>
      <xdr:rowOff>28318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38495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92787</xdr:rowOff>
    </xdr:from>
    <xdr:to>
      <xdr:col>15</xdr:col>
      <xdr:colOff>133350</xdr:colOff>
      <xdr:row>82</xdr:row>
      <xdr:rowOff>22937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6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86914</xdr:rowOff>
    </xdr:from>
    <xdr:to>
      <xdr:col>11</xdr:col>
      <xdr:colOff>82550</xdr:colOff>
      <xdr:row>82</xdr:row>
      <xdr:rowOff>17064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1841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78043</xdr:rowOff>
    </xdr:from>
    <xdr:to>
      <xdr:col>7</xdr:col>
      <xdr:colOff>31750</xdr:colOff>
      <xdr:row>82</xdr:row>
      <xdr:rowOff>8193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ラスパイレス指数について、</a:t>
          </a:r>
          <a:r>
            <a:rPr kumimoji="1" lang="ja-JP" altLang="en-US" sz="1100">
              <a:solidFill>
                <a:schemeClr val="dk1"/>
              </a:solidFill>
              <a:effectLst/>
              <a:latin typeface="+mn-lt"/>
              <a:ea typeface="+mn-ea"/>
              <a:cs typeface="+mn-cs"/>
            </a:rPr>
            <a:t>採用・退職による職員構成の変動等により、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都表に準じた給料表を適用しており、行政改革の取り組みとして継続的に見直し・対策を講じているが、</a:t>
          </a:r>
          <a:r>
            <a:rPr kumimoji="1" lang="ja-JP" altLang="ja-JP" sz="1100">
              <a:solidFill>
                <a:schemeClr val="dk1"/>
              </a:solidFill>
              <a:effectLst/>
              <a:latin typeface="+mn-lt"/>
              <a:ea typeface="+mn-ea"/>
              <a:cs typeface="+mn-cs"/>
            </a:rPr>
            <a:t>全国町村平均値、類似団体平均値より高くなっているため、今後も一層給与の適正化に努める。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114618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4792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88</xdr:row>
      <xdr:rowOff>114618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3330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87</xdr:row>
      <xdr:rowOff>117157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2124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105093</xdr:rowOff>
    </xdr:from>
    <xdr:to>
      <xdr:col>68</xdr:col>
      <xdr:colOff>152400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212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63818</xdr:rowOff>
    </xdr:from>
    <xdr:to>
      <xdr:col>77</xdr:col>
      <xdr:colOff>95250</xdr:colOff>
      <xdr:row>88</xdr:row>
      <xdr:rowOff>165418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150195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3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54293</xdr:rowOff>
    </xdr:from>
    <xdr:to>
      <xdr:col>68</xdr:col>
      <xdr:colOff>203200</xdr:colOff>
      <xdr:row>87</xdr:row>
      <xdr:rowOff>155893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140670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前年度から職員数に大きな増減はないため、過疎化に伴う人口減少が数値を押し上げている要因と考えられる。</a:t>
          </a:r>
          <a:endParaRPr lang="ja-JP" altLang="ja-JP" sz="1400">
            <a:effectLst/>
          </a:endParaRPr>
        </a:p>
        <a:p>
          <a:r>
            <a:rPr kumimoji="1" lang="ja-JP" altLang="ja-JP" sz="1100">
              <a:solidFill>
                <a:schemeClr val="dk1"/>
              </a:solidFill>
              <a:effectLst/>
              <a:latin typeface="+mn-lt"/>
              <a:ea typeface="+mn-ea"/>
              <a:cs typeface="+mn-cs"/>
            </a:rPr>
            <a:t>　定員管理については、今後も定員管理計画に基づき、適正な定員管理に努める。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47359</xdr:rowOff>
    </xdr:from>
    <xdr:to>
      <xdr:col>81</xdr:col>
      <xdr:colOff>44450</xdr:colOff>
      <xdr:row>59</xdr:row>
      <xdr:rowOff>58160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62909"/>
          <a:ext cx="8382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35523</xdr:rowOff>
    </xdr:from>
    <xdr:to>
      <xdr:col>77</xdr:col>
      <xdr:colOff>44450</xdr:colOff>
      <xdr:row>59</xdr:row>
      <xdr:rowOff>47359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51073"/>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28859</xdr:rowOff>
    </xdr:from>
    <xdr:to>
      <xdr:col>72</xdr:col>
      <xdr:colOff>203200</xdr:colOff>
      <xdr:row>59</xdr:row>
      <xdr:rowOff>35523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44409"/>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24837</xdr:rowOff>
    </xdr:from>
    <xdr:to>
      <xdr:col>68</xdr:col>
      <xdr:colOff>152400</xdr:colOff>
      <xdr:row>59</xdr:row>
      <xdr:rowOff>28859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4038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7360</xdr:rowOff>
    </xdr:from>
    <xdr:to>
      <xdr:col>81</xdr:col>
      <xdr:colOff>95250</xdr:colOff>
      <xdr:row>59</xdr:row>
      <xdr:rowOff>108960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23887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6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168009</xdr:rowOff>
    </xdr:from>
    <xdr:to>
      <xdr:col>77</xdr:col>
      <xdr:colOff>95250</xdr:colOff>
      <xdr:row>59</xdr:row>
      <xdr:rowOff>98159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108336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80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156173</xdr:rowOff>
    </xdr:from>
    <xdr:to>
      <xdr:col>73</xdr:col>
      <xdr:colOff>44450</xdr:colOff>
      <xdr:row>59</xdr:row>
      <xdr:rowOff>86323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96500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149509</xdr:rowOff>
    </xdr:from>
    <xdr:to>
      <xdr:col>68</xdr:col>
      <xdr:colOff>203200</xdr:colOff>
      <xdr:row>59</xdr:row>
      <xdr:rowOff>79659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89836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6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145487</xdr:rowOff>
    </xdr:from>
    <xdr:to>
      <xdr:col>64</xdr:col>
      <xdr:colOff>152400</xdr:colOff>
      <xdr:row>59</xdr:row>
      <xdr:rowOff>75637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85814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5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起債依存型の事業計画の見直しにより、平成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年度以降減少に転じ、平成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年度からは類似団体平均値を下回ってきたが、</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下水道事業に係る償還金の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、組合等の償還金に対する負担金の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下水道事業に係る企業債の本格的な償還が始まっていることや役場本庁舎の建替えをはじめとする老朽化した公共、公用施設の更新に多額の費用が見込まれ、その財源対策として地方債の活用も今後必要となると考えられることから、引き続き健全な財政運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148590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619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148590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140546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6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140546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は、類似団体平均値を下回っており、その主な要因としては、建設事業計画の見直しにより、一般会計における地方債現在高及び下水道整備に係る公営企業債等繰入見込額が減額となっていることである。また、充当可能財源である財政調整基金等の基金積立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百万円の積み増しにより充当可能財源の増額を図ることができた。</a:t>
          </a:r>
          <a:endParaRPr lang="ja-JP" altLang="ja-JP" sz="1400">
            <a:effectLst/>
          </a:endParaRPr>
        </a:p>
        <a:p>
          <a:r>
            <a:rPr kumimoji="1" lang="ja-JP" altLang="ja-JP" sz="1100">
              <a:solidFill>
                <a:schemeClr val="dk1"/>
              </a:solidFill>
              <a:effectLst/>
              <a:latin typeface="+mn-lt"/>
              <a:ea typeface="+mn-ea"/>
              <a:cs typeface="+mn-cs"/>
            </a:rPr>
            <a:t>　今後も引き続き行財政改革を推進し、経費節減を図</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人件費に係る指数は、前年度と比較して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し、類似団体平均値との比較で</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ポイント上回る状況となった。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年度については、給与改定等により分子となる一般財源充当分人件費が増額となったため、指数が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今後も、給与の適正化、適切な定員管理などに努める。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87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5080</xdr:rowOff>
    </xdr:from>
    <xdr:to>
      <xdr:col>11</xdr:col>
      <xdr:colOff>9525</xdr:colOff>
      <xdr:row>37</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8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38100</xdr:rowOff>
    </xdr:from>
    <xdr:to>
      <xdr:col>15</xdr:col>
      <xdr:colOff>149225</xdr:colOff>
      <xdr:row>37</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125730</xdr:rowOff>
    </xdr:from>
    <xdr:to>
      <xdr:col>11</xdr:col>
      <xdr:colOff>60325</xdr:colOff>
      <xdr:row>37</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0</xdr:rowOff>
    </xdr:from>
    <xdr:to>
      <xdr:col>6</xdr:col>
      <xdr:colOff>171450</xdr:colOff>
      <xdr:row>37</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ポイント上昇し、類似団体平均値との比較では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ポイント下回る数値となっている。</a:t>
          </a:r>
          <a:endParaRPr lang="ja-JP" altLang="ja-JP" sz="1400">
            <a:effectLst/>
          </a:endParaRPr>
        </a:p>
        <a:p>
          <a:r>
            <a:rPr kumimoji="1" lang="ja-JP" altLang="ja-JP" sz="1100">
              <a:solidFill>
                <a:schemeClr val="dk1"/>
              </a:solidFill>
              <a:effectLst/>
              <a:latin typeface="+mn-lt"/>
              <a:ea typeface="+mn-ea"/>
              <a:cs typeface="+mn-cs"/>
            </a:rPr>
            <a:t>　類似団体の平均を下回る結果となっているが、今後も委託事業等の見直しを行うとももに、経常経費の削減に努める。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2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55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4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扶助費に係る指数は、類似団体平均値との比較は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ポイント上回る状況となった。</a:t>
          </a:r>
          <a:endParaRPr lang="ja-JP" altLang="ja-JP" sz="1400">
            <a:effectLst/>
          </a:endParaRPr>
        </a:p>
        <a:p>
          <a:r>
            <a:rPr kumimoji="1" lang="ja-JP" altLang="ja-JP" sz="1100">
              <a:solidFill>
                <a:schemeClr val="dk1"/>
              </a:solidFill>
              <a:effectLst/>
              <a:latin typeface="+mn-lt"/>
              <a:ea typeface="+mn-ea"/>
              <a:cs typeface="+mn-cs"/>
            </a:rPr>
            <a:t>　当町では、ソフト・ハード両面から少子化・若者定住対策に係る各種事業を実施してきたことにより、保育所措置費を含む児童福祉関連の扶助費（経常経費）が高いことなどから、類似団体平均値を上回る状況となっている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6557"/>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5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55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55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a:t>
          </a:r>
          <a:r>
            <a:rPr kumimoji="1" lang="ja-JP" altLang="en-US" sz="1100">
              <a:solidFill>
                <a:schemeClr val="dk1"/>
              </a:solidFill>
              <a:effectLst/>
              <a:latin typeface="+mn-lt"/>
              <a:ea typeface="+mn-ea"/>
              <a:cs typeface="+mn-cs"/>
            </a:rPr>
            <a:t>下水道会計が公営企業会計に移行したことに伴い、繰出金が大きく減少し、</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類似団体平均値との比較では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06280"/>
          <a:ext cx="838200" cy="6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17797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854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60</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777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補助費等に係る経常収支比率については、</a:t>
          </a:r>
          <a:r>
            <a:rPr lang="ja-JP" altLang="ja-JP" sz="1100">
              <a:solidFill>
                <a:schemeClr val="dk1"/>
              </a:solidFill>
              <a:effectLst/>
              <a:latin typeface="+mn-lt"/>
              <a:ea typeface="+mn-ea"/>
              <a:cs typeface="+mn-cs"/>
            </a:rPr>
            <a:t>下水道会計への補助</a:t>
          </a:r>
          <a:r>
            <a:rPr lang="ja-JP" altLang="en-US" sz="1100">
              <a:solidFill>
                <a:schemeClr val="dk1"/>
              </a:solidFill>
              <a:effectLst/>
              <a:latin typeface="+mn-lt"/>
              <a:ea typeface="+mn-ea"/>
              <a:cs typeface="+mn-cs"/>
            </a:rPr>
            <a:t>費等が公営企業会計移行に伴い大きく増加したことにより、</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ポイント上</a:t>
          </a:r>
          <a:r>
            <a:rPr kumimoji="1" lang="ja-JP" altLang="ja-JP" sz="1100">
              <a:solidFill>
                <a:schemeClr val="dk1"/>
              </a:solidFill>
              <a:effectLst/>
              <a:latin typeface="+mn-lt"/>
              <a:ea typeface="+mn-ea"/>
              <a:cs typeface="+mn-cs"/>
            </a:rPr>
            <a:t>回る状況となっている。</a:t>
          </a:r>
          <a:endParaRPr lang="ja-JP" altLang="ja-JP" sz="1400">
            <a:effectLst/>
          </a:endParaRPr>
        </a:p>
        <a:p>
          <a:r>
            <a:rPr kumimoji="1" lang="ja-JP" altLang="ja-JP" sz="1100">
              <a:solidFill>
                <a:schemeClr val="dk1"/>
              </a:solidFill>
              <a:effectLst/>
              <a:latin typeface="+mn-lt"/>
              <a:ea typeface="+mn-ea"/>
              <a:cs typeface="+mn-cs"/>
            </a:rPr>
            <a:t>　引き続き補助金・負担金の適正化に努める。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37</xdr:row>
      <xdr:rowOff>106426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92876"/>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34</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公債費に係る比率については、前年度と比較して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ポイント減少し、類似団体と比較して</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今後も健全な財政運営のため、事業費の削減に努めるとともに、将来の負担を考慮した地方債の計画的な活用に努める。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54610</xdr:rowOff>
    </xdr:from>
    <xdr:to>
      <xdr:col>24</xdr:col>
      <xdr:colOff>25400</xdr:colOff>
      <xdr:row>74</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741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85090</xdr:rowOff>
    </xdr:from>
    <xdr:to>
      <xdr:col>19</xdr:col>
      <xdr:colOff>187325</xdr:colOff>
      <xdr:row>74</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723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83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xdr:rowOff>
    </xdr:from>
    <xdr:to>
      <xdr:col>24</xdr:col>
      <xdr:colOff>76200</xdr:colOff>
      <xdr:row>74</xdr:row>
      <xdr:rowOff>105410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34290</xdr:rowOff>
    </xdr:from>
    <xdr:to>
      <xdr:col>20</xdr:col>
      <xdr:colOff>38100</xdr:colOff>
      <xdr:row>74</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した。類似団体平均値との比較では同水準である。</a:t>
          </a:r>
          <a:endParaRPr lang="ja-JP" altLang="ja-JP" sz="1400">
            <a:effectLst/>
          </a:endParaRPr>
        </a:p>
        <a:p>
          <a:r>
            <a:rPr kumimoji="1" lang="ja-JP" altLang="ja-JP" sz="1100">
              <a:solidFill>
                <a:schemeClr val="dk1"/>
              </a:solidFill>
              <a:effectLst/>
              <a:latin typeface="+mn-lt"/>
              <a:ea typeface="+mn-ea"/>
              <a:cs typeface="+mn-cs"/>
            </a:rPr>
            <a:t>　引き続き行財政改革等の取り組みにより、効果的な財政運営に努める。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44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77</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0386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103401</xdr:rowOff>
    </xdr:from>
    <xdr:to>
      <xdr:col>29</xdr:col>
      <xdr:colOff>127000</xdr:colOff>
      <xdr:row>18</xdr:row>
      <xdr:rowOff>114168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37126"/>
          <a:ext cx="647700" cy="1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114168</xdr:rowOff>
    </xdr:from>
    <xdr:to>
      <xdr:col>26</xdr:col>
      <xdr:colOff>50800</xdr:colOff>
      <xdr:row>18</xdr:row>
      <xdr:rowOff>138398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47893"/>
          <a:ext cx="698500" cy="24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138398</xdr:rowOff>
    </xdr:from>
    <xdr:to>
      <xdr:col>22</xdr:col>
      <xdr:colOff>114300</xdr:colOff>
      <xdr:row>18</xdr:row>
      <xdr:rowOff>150483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2123"/>
          <a:ext cx="698500" cy="1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150483</xdr:rowOff>
    </xdr:from>
    <xdr:to>
      <xdr:col>18</xdr:col>
      <xdr:colOff>177800</xdr:colOff>
      <xdr:row>18</xdr:row>
      <xdr:rowOff>159646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84208"/>
          <a:ext cx="698500" cy="9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52601</xdr:rowOff>
    </xdr:from>
    <xdr:to>
      <xdr:col>29</xdr:col>
      <xdr:colOff>177800</xdr:colOff>
      <xdr:row>18</xdr:row>
      <xdr:rowOff>154201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24678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5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63368</xdr:rowOff>
    </xdr:from>
    <xdr:to>
      <xdr:col>26</xdr:col>
      <xdr:colOff>101600</xdr:colOff>
      <xdr:row>18</xdr:row>
      <xdr:rowOff>164968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149745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87598</xdr:rowOff>
    </xdr:from>
    <xdr:to>
      <xdr:col>22</xdr:col>
      <xdr:colOff>165100</xdr:colOff>
      <xdr:row>19</xdr:row>
      <xdr:rowOff>17749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132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2525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99684</xdr:rowOff>
    </xdr:from>
    <xdr:to>
      <xdr:col>19</xdr:col>
      <xdr:colOff>38100</xdr:colOff>
      <xdr:row>19</xdr:row>
      <xdr:rowOff>29834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108847</xdr:rowOff>
    </xdr:from>
    <xdr:to>
      <xdr:col>15</xdr:col>
      <xdr:colOff>101600</xdr:colOff>
      <xdr:row>19</xdr:row>
      <xdr:rowOff>38997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23773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68734</xdr:rowOff>
    </xdr:from>
    <xdr:to>
      <xdr:col>29</xdr:col>
      <xdr:colOff>127000</xdr:colOff>
      <xdr:row>36</xdr:row>
      <xdr:rowOff>79626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21984"/>
          <a:ext cx="647700" cy="10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68734</xdr:rowOff>
    </xdr:from>
    <xdr:to>
      <xdr:col>26</xdr:col>
      <xdr:colOff>50800</xdr:colOff>
      <xdr:row>36</xdr:row>
      <xdr:rowOff>75607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21984"/>
          <a:ext cx="698500" cy="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75607</xdr:rowOff>
    </xdr:from>
    <xdr:to>
      <xdr:col>22</xdr:col>
      <xdr:colOff>114300</xdr:colOff>
      <xdr:row>36</xdr:row>
      <xdr:rowOff>80232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28857"/>
          <a:ext cx="698500" cy="4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80232</xdr:rowOff>
    </xdr:from>
    <xdr:to>
      <xdr:col>18</xdr:col>
      <xdr:colOff>177800</xdr:colOff>
      <xdr:row>36</xdr:row>
      <xdr:rowOff>94649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3482"/>
          <a:ext cx="698500" cy="1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28826</xdr:rowOff>
    </xdr:from>
    <xdr:to>
      <xdr:col>29</xdr:col>
      <xdr:colOff>177800</xdr:colOff>
      <xdr:row>36</xdr:row>
      <xdr:rowOff>130426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903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17934</xdr:rowOff>
    </xdr:from>
    <xdr:to>
      <xdr:col>26</xdr:col>
      <xdr:colOff>101600</xdr:colOff>
      <xdr:row>36</xdr:row>
      <xdr:rowOff>119534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7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104311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57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24807</xdr:rowOff>
    </xdr:from>
    <xdr:to>
      <xdr:col>22</xdr:col>
      <xdr:colOff>165100</xdr:colOff>
      <xdr:row>36</xdr:row>
      <xdr:rowOff>126407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7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111184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6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29432</xdr:rowOff>
    </xdr:from>
    <xdr:to>
      <xdr:col>19</xdr:col>
      <xdr:colOff>38100</xdr:colOff>
      <xdr:row>36</xdr:row>
      <xdr:rowOff>131032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8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115809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43849</xdr:rowOff>
    </xdr:from>
    <xdr:to>
      <xdr:col>15</xdr:col>
      <xdr:colOff>101600</xdr:colOff>
      <xdr:row>36</xdr:row>
      <xdr:rowOff>145449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9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130226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72757</xdr:rowOff>
    </xdr:from>
    <xdr:to>
      <xdr:col>24</xdr:col>
      <xdr:colOff>63500</xdr:colOff>
      <xdr:row>37</xdr:row>
      <xdr:rowOff>88336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16407"/>
          <a:ext cx="8382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88336</xdr:rowOff>
    </xdr:from>
    <xdr:to>
      <xdr:col>19</xdr:col>
      <xdr:colOff>177800</xdr:colOff>
      <xdr:row>37</xdr:row>
      <xdr:rowOff>109092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1986"/>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109092</xdr:rowOff>
    </xdr:from>
    <xdr:to>
      <xdr:col>15</xdr:col>
      <xdr:colOff>50800</xdr:colOff>
      <xdr:row>37</xdr:row>
      <xdr:rowOff>122399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52742"/>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122399</xdr:rowOff>
    </xdr:from>
    <xdr:to>
      <xdr:col>10</xdr:col>
      <xdr:colOff>114300</xdr:colOff>
      <xdr:row>37</xdr:row>
      <xdr:rowOff>133548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6049"/>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21957</xdr:rowOff>
    </xdr:from>
    <xdr:to>
      <xdr:col>24</xdr:col>
      <xdr:colOff>114300</xdr:colOff>
      <xdr:row>37</xdr:row>
      <xdr:rowOff>123557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37536</xdr:rowOff>
    </xdr:from>
    <xdr:to>
      <xdr:col>20</xdr:col>
      <xdr:colOff>38100</xdr:colOff>
      <xdr:row>37</xdr:row>
      <xdr:rowOff>139136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130263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58292</xdr:rowOff>
    </xdr:from>
    <xdr:to>
      <xdr:col>15</xdr:col>
      <xdr:colOff>101600</xdr:colOff>
      <xdr:row>37</xdr:row>
      <xdr:rowOff>159892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151019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9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71599</xdr:rowOff>
    </xdr:from>
    <xdr:to>
      <xdr:col>10</xdr:col>
      <xdr:colOff>165100</xdr:colOff>
      <xdr:row>38</xdr:row>
      <xdr:rowOff>1749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164326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82748</xdr:rowOff>
    </xdr:from>
    <xdr:to>
      <xdr:col>6</xdr:col>
      <xdr:colOff>38100</xdr:colOff>
      <xdr:row>38</xdr:row>
      <xdr:rowOff>12898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4025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133321</xdr:rowOff>
    </xdr:from>
    <xdr:to>
      <xdr:col>24</xdr:col>
      <xdr:colOff>63500</xdr:colOff>
      <xdr:row>57</xdr:row>
      <xdr:rowOff>156576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5971"/>
          <a:ext cx="838200" cy="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155043</xdr:rowOff>
    </xdr:from>
    <xdr:to>
      <xdr:col>19</xdr:col>
      <xdr:colOff>177800</xdr:colOff>
      <xdr:row>57</xdr:row>
      <xdr:rowOff>156576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27693"/>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155043</xdr:rowOff>
    </xdr:from>
    <xdr:to>
      <xdr:col>15</xdr:col>
      <xdr:colOff>50800</xdr:colOff>
      <xdr:row>57</xdr:row>
      <xdr:rowOff>156798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27693"/>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156798</xdr:rowOff>
    </xdr:from>
    <xdr:to>
      <xdr:col>10</xdr:col>
      <xdr:colOff>114300</xdr:colOff>
      <xdr:row>57</xdr:row>
      <xdr:rowOff>160872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29448"/>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82521</xdr:rowOff>
    </xdr:from>
    <xdr:to>
      <xdr:col>24</xdr:col>
      <xdr:colOff>114300</xdr:colOff>
      <xdr:row>58</xdr:row>
      <xdr:rowOff>12671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41898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105776</xdr:rowOff>
    </xdr:from>
    <xdr:to>
      <xdr:col>20</xdr:col>
      <xdr:colOff>38100</xdr:colOff>
      <xdr:row>58</xdr:row>
      <xdr:rowOff>35926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52453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104243</xdr:rowOff>
    </xdr:from>
    <xdr:to>
      <xdr:col>15</xdr:col>
      <xdr:colOff>101600</xdr:colOff>
      <xdr:row>58</xdr:row>
      <xdr:rowOff>34393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50920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5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105998</xdr:rowOff>
    </xdr:from>
    <xdr:to>
      <xdr:col>10</xdr:col>
      <xdr:colOff>165100</xdr:colOff>
      <xdr:row>58</xdr:row>
      <xdr:rowOff>36148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52675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110072</xdr:rowOff>
    </xdr:from>
    <xdr:to>
      <xdr:col>6</xdr:col>
      <xdr:colOff>38100</xdr:colOff>
      <xdr:row>58</xdr:row>
      <xdr:rowOff>40222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56749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5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138446</xdr:rowOff>
    </xdr:from>
    <xdr:to>
      <xdr:col>24</xdr:col>
      <xdr:colOff>63500</xdr:colOff>
      <xdr:row>78</xdr:row>
      <xdr:rowOff>142619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1546"/>
          <a:ext cx="838200" cy="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141799</xdr:rowOff>
    </xdr:from>
    <xdr:to>
      <xdr:col>19</xdr:col>
      <xdr:colOff>177800</xdr:colOff>
      <xdr:row>78</xdr:row>
      <xdr:rowOff>142619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14899"/>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141799</xdr:rowOff>
    </xdr:from>
    <xdr:to>
      <xdr:col>15</xdr:col>
      <xdr:colOff>50800</xdr:colOff>
      <xdr:row>78</xdr:row>
      <xdr:rowOff>143960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14899"/>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143960</xdr:rowOff>
    </xdr:from>
    <xdr:to>
      <xdr:col>10</xdr:col>
      <xdr:colOff>114300</xdr:colOff>
      <xdr:row>78</xdr:row>
      <xdr:rowOff>169276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7060"/>
          <a:ext cx="889000" cy="2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87646</xdr:rowOff>
    </xdr:from>
    <xdr:to>
      <xdr:col>24</xdr:col>
      <xdr:colOff>114300</xdr:colOff>
      <xdr:row>79</xdr:row>
      <xdr:rowOff>17796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91819</xdr:rowOff>
    </xdr:from>
    <xdr:to>
      <xdr:col>20</xdr:col>
      <xdr:colOff>38100</xdr:colOff>
      <xdr:row>79</xdr:row>
      <xdr:rowOff>21969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13096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90999</xdr:rowOff>
    </xdr:from>
    <xdr:to>
      <xdr:col>15</xdr:col>
      <xdr:colOff>101600</xdr:colOff>
      <xdr:row>79</xdr:row>
      <xdr:rowOff>21149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6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12276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5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93160</xdr:rowOff>
    </xdr:from>
    <xdr:to>
      <xdr:col>10</xdr:col>
      <xdr:colOff>165100</xdr:colOff>
      <xdr:row>79</xdr:row>
      <xdr:rowOff>23310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14437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118476</xdr:rowOff>
    </xdr:from>
    <xdr:to>
      <xdr:col>6</xdr:col>
      <xdr:colOff>38100</xdr:colOff>
      <xdr:row>79</xdr:row>
      <xdr:rowOff>48626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39753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156358</xdr:rowOff>
    </xdr:from>
    <xdr:to>
      <xdr:col>24</xdr:col>
      <xdr:colOff>63500</xdr:colOff>
      <xdr:row>94</xdr:row>
      <xdr:rowOff>88143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01208"/>
          <a:ext cx="838200" cy="10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156358</xdr:rowOff>
    </xdr:from>
    <xdr:to>
      <xdr:col>19</xdr:col>
      <xdr:colOff>177800</xdr:colOff>
      <xdr:row>94</xdr:row>
      <xdr:rowOff>82077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01208"/>
          <a:ext cx="889000" cy="9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8689</xdr:rowOff>
    </xdr:from>
    <xdr:to>
      <xdr:col>15</xdr:col>
      <xdr:colOff>50800</xdr:colOff>
      <xdr:row>94</xdr:row>
      <xdr:rowOff>82077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24989"/>
          <a:ext cx="8890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8689</xdr:rowOff>
    </xdr:from>
    <xdr:to>
      <xdr:col>10</xdr:col>
      <xdr:colOff>114300</xdr:colOff>
      <xdr:row>95</xdr:row>
      <xdr:rowOff>42819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24989"/>
          <a:ext cx="889000" cy="2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37343</xdr:rowOff>
    </xdr:from>
    <xdr:to>
      <xdr:col>24</xdr:col>
      <xdr:colOff>114300</xdr:colOff>
      <xdr:row>94</xdr:row>
      <xdr:rowOff>138943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5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60220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0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105558</xdr:rowOff>
    </xdr:from>
    <xdr:to>
      <xdr:col>20</xdr:col>
      <xdr:colOff>38100</xdr:colOff>
      <xdr:row>94</xdr:row>
      <xdr:rowOff>35708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52235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2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31277</xdr:rowOff>
    </xdr:from>
    <xdr:to>
      <xdr:col>15</xdr:col>
      <xdr:colOff>101600</xdr:colOff>
      <xdr:row>94</xdr:row>
      <xdr:rowOff>132877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149404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2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129339</xdr:rowOff>
    </xdr:from>
    <xdr:to>
      <xdr:col>10</xdr:col>
      <xdr:colOff>165100</xdr:colOff>
      <xdr:row>94</xdr:row>
      <xdr:rowOff>59489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76016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163469</xdr:rowOff>
    </xdr:from>
    <xdr:to>
      <xdr:col>6</xdr:col>
      <xdr:colOff>38100</xdr:colOff>
      <xdr:row>95</xdr:row>
      <xdr:rowOff>93619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110146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112253</xdr:rowOff>
    </xdr:from>
    <xdr:to>
      <xdr:col>55</xdr:col>
      <xdr:colOff>0</xdr:colOff>
      <xdr:row>38</xdr:row>
      <xdr:rowOff>52278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5903"/>
          <a:ext cx="838200" cy="1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16880</xdr:rowOff>
    </xdr:from>
    <xdr:to>
      <xdr:col>50</xdr:col>
      <xdr:colOff>114300</xdr:colOff>
      <xdr:row>38</xdr:row>
      <xdr:rowOff>52278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1980"/>
          <a:ext cx="889000" cy="3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16880</xdr:rowOff>
    </xdr:from>
    <xdr:to>
      <xdr:col>45</xdr:col>
      <xdr:colOff>177800</xdr:colOff>
      <xdr:row>38</xdr:row>
      <xdr:rowOff>74380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1980"/>
          <a:ext cx="889000" cy="5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127438</xdr:rowOff>
    </xdr:from>
    <xdr:to>
      <xdr:col>41</xdr:col>
      <xdr:colOff>50800</xdr:colOff>
      <xdr:row>38</xdr:row>
      <xdr:rowOff>74380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1088"/>
          <a:ext cx="889000" cy="1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61453</xdr:rowOff>
    </xdr:from>
    <xdr:to>
      <xdr:col>55</xdr:col>
      <xdr:colOff>50800</xdr:colOff>
      <xdr:row>37</xdr:row>
      <xdr:rowOff>163053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84330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1478</xdr:rowOff>
    </xdr:from>
    <xdr:to>
      <xdr:col>50</xdr:col>
      <xdr:colOff>165100</xdr:colOff>
      <xdr:row>38</xdr:row>
      <xdr:rowOff>103078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94205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0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137530</xdr:rowOff>
    </xdr:from>
    <xdr:to>
      <xdr:col>46</xdr:col>
      <xdr:colOff>38100</xdr:colOff>
      <xdr:row>38</xdr:row>
      <xdr:rowOff>67680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84207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5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23580</xdr:rowOff>
    </xdr:from>
    <xdr:to>
      <xdr:col>41</xdr:col>
      <xdr:colOff>101600</xdr:colOff>
      <xdr:row>38</xdr:row>
      <xdr:rowOff>125180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116307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3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76638</xdr:rowOff>
    </xdr:from>
    <xdr:to>
      <xdr:col>36</xdr:col>
      <xdr:colOff>165100</xdr:colOff>
      <xdr:row>38</xdr:row>
      <xdr:rowOff>6789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169365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1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6078</xdr:rowOff>
    </xdr:from>
    <xdr:to>
      <xdr:col>55</xdr:col>
      <xdr:colOff>0</xdr:colOff>
      <xdr:row>59</xdr:row>
      <xdr:rowOff>7212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21628"/>
          <a:ext cx="8382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7212</xdr:rowOff>
    </xdr:from>
    <xdr:to>
      <xdr:col>50</xdr:col>
      <xdr:colOff>114300</xdr:colOff>
      <xdr:row>59</xdr:row>
      <xdr:rowOff>40422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2762"/>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40422</xdr:rowOff>
    </xdr:from>
    <xdr:to>
      <xdr:col>45</xdr:col>
      <xdr:colOff>177800</xdr:colOff>
      <xdr:row>59</xdr:row>
      <xdr:rowOff>48775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55972"/>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48775</xdr:rowOff>
    </xdr:from>
    <xdr:to>
      <xdr:col>41</xdr:col>
      <xdr:colOff>50800</xdr:colOff>
      <xdr:row>59</xdr:row>
      <xdr:rowOff>50207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64325"/>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126728</xdr:rowOff>
    </xdr:from>
    <xdr:to>
      <xdr:col>55</xdr:col>
      <xdr:colOff>50800</xdr:colOff>
      <xdr:row>59</xdr:row>
      <xdr:rowOff>56878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127862</xdr:rowOff>
    </xdr:from>
    <xdr:to>
      <xdr:col>50</xdr:col>
      <xdr:colOff>165100</xdr:colOff>
      <xdr:row>59</xdr:row>
      <xdr:rowOff>58012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49139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161072</xdr:rowOff>
    </xdr:from>
    <xdr:to>
      <xdr:col>46</xdr:col>
      <xdr:colOff>38100</xdr:colOff>
      <xdr:row>59</xdr:row>
      <xdr:rowOff>91222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82349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169425</xdr:rowOff>
    </xdr:from>
    <xdr:to>
      <xdr:col>41</xdr:col>
      <xdr:colOff>101600</xdr:colOff>
      <xdr:row>59</xdr:row>
      <xdr:rowOff>99575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90702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170857</xdr:rowOff>
    </xdr:from>
    <xdr:to>
      <xdr:col>36</xdr:col>
      <xdr:colOff>165100</xdr:colOff>
      <xdr:row>59</xdr:row>
      <xdr:rowOff>101007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92134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0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19545</xdr:rowOff>
    </xdr:from>
    <xdr:to>
      <xdr:col>55</xdr:col>
      <xdr:colOff>0</xdr:colOff>
      <xdr:row>78</xdr:row>
      <xdr:rowOff>26054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2645"/>
          <a:ext cx="8382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26054</xdr:rowOff>
    </xdr:from>
    <xdr:to>
      <xdr:col>50</xdr:col>
      <xdr:colOff>114300</xdr:colOff>
      <xdr:row>78</xdr:row>
      <xdr:rowOff>158806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9154"/>
          <a:ext cx="889000" cy="1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140909</xdr:rowOff>
    </xdr:from>
    <xdr:to>
      <xdr:col>45</xdr:col>
      <xdr:colOff>177800</xdr:colOff>
      <xdr:row>78</xdr:row>
      <xdr:rowOff>158806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4009"/>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140909</xdr:rowOff>
    </xdr:from>
    <xdr:to>
      <xdr:col>41</xdr:col>
      <xdr:colOff>50800</xdr:colOff>
      <xdr:row>78</xdr:row>
      <xdr:rowOff>157882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4009"/>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140195</xdr:rowOff>
    </xdr:from>
    <xdr:to>
      <xdr:col>55</xdr:col>
      <xdr:colOff>50800</xdr:colOff>
      <xdr:row>78</xdr:row>
      <xdr:rowOff>70345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163072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146704</xdr:rowOff>
    </xdr:from>
    <xdr:to>
      <xdr:col>50</xdr:col>
      <xdr:colOff>165100</xdr:colOff>
      <xdr:row>78</xdr:row>
      <xdr:rowOff>76854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93381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2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108006</xdr:rowOff>
    </xdr:from>
    <xdr:to>
      <xdr:col>46</xdr:col>
      <xdr:colOff>38100</xdr:colOff>
      <xdr:row>79</xdr:row>
      <xdr:rowOff>38156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29283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90109</xdr:rowOff>
    </xdr:from>
    <xdr:to>
      <xdr:col>41</xdr:col>
      <xdr:colOff>101600</xdr:colOff>
      <xdr:row>79</xdr:row>
      <xdr:rowOff>20259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11386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107082</xdr:rowOff>
    </xdr:from>
    <xdr:to>
      <xdr:col>36</xdr:col>
      <xdr:colOff>165100</xdr:colOff>
      <xdr:row>79</xdr:row>
      <xdr:rowOff>37232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28359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86035</xdr:rowOff>
    </xdr:from>
    <xdr:to>
      <xdr:col>55</xdr:col>
      <xdr:colOff>0</xdr:colOff>
      <xdr:row>98</xdr:row>
      <xdr:rowOff>90514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8135"/>
          <a:ext cx="8382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82152</xdr:rowOff>
    </xdr:from>
    <xdr:to>
      <xdr:col>50</xdr:col>
      <xdr:colOff>114300</xdr:colOff>
      <xdr:row>98</xdr:row>
      <xdr:rowOff>90514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84252"/>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82152</xdr:rowOff>
    </xdr:from>
    <xdr:to>
      <xdr:col>45</xdr:col>
      <xdr:colOff>177800</xdr:colOff>
      <xdr:row>98</xdr:row>
      <xdr:rowOff>97030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84252"/>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97030</xdr:rowOff>
    </xdr:from>
    <xdr:to>
      <xdr:col>41</xdr:col>
      <xdr:colOff>50800</xdr:colOff>
      <xdr:row>98</xdr:row>
      <xdr:rowOff>102611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9130"/>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35235</xdr:rowOff>
    </xdr:from>
    <xdr:to>
      <xdr:col>55</xdr:col>
      <xdr:colOff>50800</xdr:colOff>
      <xdr:row>98</xdr:row>
      <xdr:rowOff>136835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39714</xdr:rowOff>
    </xdr:from>
    <xdr:to>
      <xdr:col>50</xdr:col>
      <xdr:colOff>165100</xdr:colOff>
      <xdr:row>98</xdr:row>
      <xdr:rowOff>141314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132441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31352</xdr:rowOff>
    </xdr:from>
    <xdr:to>
      <xdr:col>46</xdr:col>
      <xdr:colOff>38100</xdr:colOff>
      <xdr:row>98</xdr:row>
      <xdr:rowOff>132952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124079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46230</xdr:rowOff>
    </xdr:from>
    <xdr:to>
      <xdr:col>41</xdr:col>
      <xdr:colOff>101600</xdr:colOff>
      <xdr:row>98</xdr:row>
      <xdr:rowOff>147830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138957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51811</xdr:rowOff>
    </xdr:from>
    <xdr:to>
      <xdr:col>36</xdr:col>
      <xdr:colOff>165100</xdr:colOff>
      <xdr:row>98</xdr:row>
      <xdr:rowOff>153411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144538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106473</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21573"/>
          <a:ext cx="889000" cy="1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151972</xdr:rowOff>
    </xdr:from>
    <xdr:to>
      <xdr:col>76</xdr:col>
      <xdr:colOff>114300</xdr:colOff>
      <xdr:row>38</xdr:row>
      <xdr:rowOff>106473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95622"/>
          <a:ext cx="889000" cy="1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57831</xdr:rowOff>
    </xdr:from>
    <xdr:to>
      <xdr:col>71</xdr:col>
      <xdr:colOff>177800</xdr:colOff>
      <xdr:row>37</xdr:row>
      <xdr:rowOff>151972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01481"/>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55673</xdr:rowOff>
    </xdr:from>
    <xdr:to>
      <xdr:col>76</xdr:col>
      <xdr:colOff>165100</xdr:colOff>
      <xdr:row>38</xdr:row>
      <xdr:rowOff>157273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2350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101172</xdr:rowOff>
    </xdr:from>
    <xdr:to>
      <xdr:col>72</xdr:col>
      <xdr:colOff>38100</xdr:colOff>
      <xdr:row>38</xdr:row>
      <xdr:rowOff>31322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47849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7031</xdr:rowOff>
    </xdr:from>
    <xdr:to>
      <xdr:col>67</xdr:col>
      <xdr:colOff>101600</xdr:colOff>
      <xdr:row>37</xdr:row>
      <xdr:rowOff>108631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5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125158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2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134153</xdr:rowOff>
    </xdr:from>
    <xdr:to>
      <xdr:col>85</xdr:col>
      <xdr:colOff>127000</xdr:colOff>
      <xdr:row>78</xdr:row>
      <xdr:rowOff>139725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07253"/>
          <a:ext cx="8382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132671</xdr:rowOff>
    </xdr:from>
    <xdr:to>
      <xdr:col>81</xdr:col>
      <xdr:colOff>50800</xdr:colOff>
      <xdr:row>78</xdr:row>
      <xdr:rowOff>134153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05771"/>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132671</xdr:rowOff>
    </xdr:from>
    <xdr:to>
      <xdr:col>76</xdr:col>
      <xdr:colOff>114300</xdr:colOff>
      <xdr:row>78</xdr:row>
      <xdr:rowOff>133665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50577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133665</xdr:rowOff>
    </xdr:from>
    <xdr:to>
      <xdr:col>71</xdr:col>
      <xdr:colOff>177800</xdr:colOff>
      <xdr:row>78</xdr:row>
      <xdr:rowOff>135395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50676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88925</xdr:rowOff>
    </xdr:from>
    <xdr:to>
      <xdr:col>85</xdr:col>
      <xdr:colOff>177800</xdr:colOff>
      <xdr:row>79</xdr:row>
      <xdr:rowOff>19075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3852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83353</xdr:rowOff>
    </xdr:from>
    <xdr:to>
      <xdr:col>81</xdr:col>
      <xdr:colOff>101600</xdr:colOff>
      <xdr:row>79</xdr:row>
      <xdr:rowOff>13503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4630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81871</xdr:rowOff>
    </xdr:from>
    <xdr:to>
      <xdr:col>76</xdr:col>
      <xdr:colOff>165100</xdr:colOff>
      <xdr:row>79</xdr:row>
      <xdr:rowOff>12021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82865</xdr:rowOff>
    </xdr:from>
    <xdr:to>
      <xdr:col>72</xdr:col>
      <xdr:colOff>38100</xdr:colOff>
      <xdr:row>79</xdr:row>
      <xdr:rowOff>13015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4142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84595</xdr:rowOff>
    </xdr:from>
    <xdr:to>
      <xdr:col>67</xdr:col>
      <xdr:colOff>101600</xdr:colOff>
      <xdr:row>79</xdr:row>
      <xdr:rowOff>14745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63942</xdr:rowOff>
    </xdr:from>
    <xdr:to>
      <xdr:col>85</xdr:col>
      <xdr:colOff>127000</xdr:colOff>
      <xdr:row>98</xdr:row>
      <xdr:rowOff>64021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6042"/>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154029</xdr:rowOff>
    </xdr:from>
    <xdr:to>
      <xdr:col>81</xdr:col>
      <xdr:colOff>50800</xdr:colOff>
      <xdr:row>98</xdr:row>
      <xdr:rowOff>64021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4679"/>
          <a:ext cx="8890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154029</xdr:rowOff>
    </xdr:from>
    <xdr:to>
      <xdr:col>76</xdr:col>
      <xdr:colOff>114300</xdr:colOff>
      <xdr:row>98</xdr:row>
      <xdr:rowOff>5116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4679"/>
          <a:ext cx="889000" cy="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5116</xdr:rowOff>
    </xdr:from>
    <xdr:to>
      <xdr:col>71</xdr:col>
      <xdr:colOff>177800</xdr:colOff>
      <xdr:row>98</xdr:row>
      <xdr:rowOff>41419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7216"/>
          <a:ext cx="889000" cy="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13142</xdr:rowOff>
    </xdr:from>
    <xdr:to>
      <xdr:col>85</xdr:col>
      <xdr:colOff>177800</xdr:colOff>
      <xdr:row>98</xdr:row>
      <xdr:rowOff>114742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13221</xdr:rowOff>
    </xdr:from>
    <xdr:to>
      <xdr:col>81</xdr:col>
      <xdr:colOff>101600</xdr:colOff>
      <xdr:row>98</xdr:row>
      <xdr:rowOff>114821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105948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103229</xdr:rowOff>
    </xdr:from>
    <xdr:to>
      <xdr:col>76</xdr:col>
      <xdr:colOff>165100</xdr:colOff>
      <xdr:row>98</xdr:row>
      <xdr:rowOff>33379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49906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0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125766</xdr:rowOff>
    </xdr:from>
    <xdr:to>
      <xdr:col>72</xdr:col>
      <xdr:colOff>38100</xdr:colOff>
      <xdr:row>98</xdr:row>
      <xdr:rowOff>55916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47043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4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162069</xdr:rowOff>
    </xdr:from>
    <xdr:to>
      <xdr:col>67</xdr:col>
      <xdr:colOff>101600</xdr:colOff>
      <xdr:row>98</xdr:row>
      <xdr:rowOff>92219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108746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148259</xdr:rowOff>
    </xdr:from>
    <xdr:to>
      <xdr:col>116</xdr:col>
      <xdr:colOff>63500</xdr:colOff>
      <xdr:row>38</xdr:row>
      <xdr:rowOff>47693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91909"/>
          <a:ext cx="838200" cy="7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148259</xdr:rowOff>
    </xdr:from>
    <xdr:to>
      <xdr:col>111</xdr:col>
      <xdr:colOff>177800</xdr:colOff>
      <xdr:row>37</xdr:row>
      <xdr:rowOff>162798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91909"/>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162798</xdr:rowOff>
    </xdr:from>
    <xdr:to>
      <xdr:col>107</xdr:col>
      <xdr:colOff>50800</xdr:colOff>
      <xdr:row>38</xdr:row>
      <xdr:rowOff>126633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06448"/>
          <a:ext cx="889000" cy="13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126633</xdr:rowOff>
    </xdr:from>
    <xdr:to>
      <xdr:col>102</xdr:col>
      <xdr:colOff>114300</xdr:colOff>
      <xdr:row>38</xdr:row>
      <xdr:rowOff>126871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41733"/>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168343</xdr:rowOff>
    </xdr:from>
    <xdr:to>
      <xdr:col>116</xdr:col>
      <xdr:colOff>114300</xdr:colOff>
      <xdr:row>38</xdr:row>
      <xdr:rowOff>98493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127720</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97459</xdr:rowOff>
    </xdr:from>
    <xdr:to>
      <xdr:col>112</xdr:col>
      <xdr:colOff>38100</xdr:colOff>
      <xdr:row>38</xdr:row>
      <xdr:rowOff>27609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44136</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111998</xdr:rowOff>
    </xdr:from>
    <xdr:to>
      <xdr:col>107</xdr:col>
      <xdr:colOff>101600</xdr:colOff>
      <xdr:row>38</xdr:row>
      <xdr:rowOff>42148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58675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3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75833</xdr:rowOff>
    </xdr:from>
    <xdr:to>
      <xdr:col>102</xdr:col>
      <xdr:colOff>165100</xdr:colOff>
      <xdr:row>39</xdr:row>
      <xdr:rowOff>5983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22510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76071</xdr:rowOff>
    </xdr:from>
    <xdr:to>
      <xdr:col>98</xdr:col>
      <xdr:colOff>38100</xdr:colOff>
      <xdr:row>39</xdr:row>
      <xdr:rowOff>6221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168798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122227</xdr:rowOff>
    </xdr:from>
    <xdr:to>
      <xdr:col>116</xdr:col>
      <xdr:colOff>63500</xdr:colOff>
      <xdr:row>77</xdr:row>
      <xdr:rowOff>87530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09527"/>
          <a:ext cx="838200" cy="47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122227</xdr:rowOff>
    </xdr:from>
    <xdr:to>
      <xdr:col>111</xdr:col>
      <xdr:colOff>177800</xdr:colOff>
      <xdr:row>75</xdr:row>
      <xdr:rowOff>5809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09527"/>
          <a:ext cx="889000" cy="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5809</xdr:rowOff>
    </xdr:from>
    <xdr:to>
      <xdr:col>107</xdr:col>
      <xdr:colOff>50800</xdr:colOff>
      <xdr:row>75</xdr:row>
      <xdr:rowOff>19681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64559"/>
          <a:ext cx="8890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19681</xdr:rowOff>
    </xdr:from>
    <xdr:to>
      <xdr:col>102</xdr:col>
      <xdr:colOff>114300</xdr:colOff>
      <xdr:row>75</xdr:row>
      <xdr:rowOff>38952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78431"/>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36730</xdr:rowOff>
    </xdr:from>
    <xdr:to>
      <xdr:col>116</xdr:col>
      <xdr:colOff>114300</xdr:colOff>
      <xdr:row>77</xdr:row>
      <xdr:rowOff>138330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15157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71427</xdr:rowOff>
    </xdr:from>
    <xdr:to>
      <xdr:col>112</xdr:col>
      <xdr:colOff>38100</xdr:colOff>
      <xdr:row>75</xdr:row>
      <xdr:rowOff>1577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18104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126459</xdr:rowOff>
    </xdr:from>
    <xdr:to>
      <xdr:col>107</xdr:col>
      <xdr:colOff>101600</xdr:colOff>
      <xdr:row>75</xdr:row>
      <xdr:rowOff>56609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73136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8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140331</xdr:rowOff>
    </xdr:from>
    <xdr:to>
      <xdr:col>102</xdr:col>
      <xdr:colOff>165100</xdr:colOff>
      <xdr:row>75</xdr:row>
      <xdr:rowOff>70481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87008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159602</xdr:rowOff>
    </xdr:from>
    <xdr:to>
      <xdr:col>98</xdr:col>
      <xdr:colOff>38100</xdr:colOff>
      <xdr:row>75</xdr:row>
      <xdr:rowOff>89752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106279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2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団体と比較して一人当たりコストが高い主な項目は、投資及び出資金が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位、扶助費が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位となっている。投資及び出資金は、町立病院の整備のために出資金として支出を行ったもの。扶助費は、少子化対策により子育て世帯が増加し、保育所措置費が高いことによる。繰出金については、</a:t>
          </a:r>
          <a:r>
            <a:rPr kumimoji="1" lang="ja-JP" altLang="en-US" sz="1100">
              <a:solidFill>
                <a:schemeClr val="dk1"/>
              </a:solidFill>
              <a:effectLst/>
              <a:latin typeface="+mn-lt"/>
              <a:ea typeface="+mn-ea"/>
              <a:cs typeface="+mn-cs"/>
            </a:rPr>
            <a:t>普通建設事業費（うち新規整備）は庁舎建設工事費物件補償等の増加</a:t>
          </a:r>
          <a:r>
            <a:rPr kumimoji="1" lang="ja-JP" altLang="ja-JP" sz="1100">
              <a:solidFill>
                <a:schemeClr val="dk1"/>
              </a:solidFill>
              <a:effectLst/>
              <a:latin typeface="+mn-lt"/>
              <a:ea typeface="+mn-ea"/>
              <a:cs typeface="+mn-cs"/>
            </a:rPr>
            <a:t>に伴い、類似団体と比較して高い水準となっている。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4,492
4,409
225.53
7,270,723
7,017,544
253,179
2,859,588
1,436,135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35258</xdr:rowOff>
    </xdr:from>
    <xdr:to>
      <xdr:col>24</xdr:col>
      <xdr:colOff>63500</xdr:colOff>
      <xdr:row>38</xdr:row>
      <xdr:rowOff>53675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50358"/>
          <a:ext cx="838200" cy="1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35258</xdr:rowOff>
    </xdr:from>
    <xdr:to>
      <xdr:col>19</xdr:col>
      <xdr:colOff>177800</xdr:colOff>
      <xdr:row>38</xdr:row>
      <xdr:rowOff>40016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50358"/>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40016</xdr:rowOff>
    </xdr:from>
    <xdr:to>
      <xdr:col>15</xdr:col>
      <xdr:colOff>50800</xdr:colOff>
      <xdr:row>38</xdr:row>
      <xdr:rowOff>47174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5116"/>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47174</xdr:rowOff>
    </xdr:from>
    <xdr:to>
      <xdr:col>10</xdr:col>
      <xdr:colOff>114300</xdr:colOff>
      <xdr:row>38</xdr:row>
      <xdr:rowOff>48346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6227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2875</xdr:rowOff>
    </xdr:from>
    <xdr:to>
      <xdr:col>24</xdr:col>
      <xdr:colOff>114300</xdr:colOff>
      <xdr:row>38</xdr:row>
      <xdr:rowOff>104475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155908</xdr:rowOff>
    </xdr:from>
    <xdr:to>
      <xdr:col>20</xdr:col>
      <xdr:colOff>38100</xdr:colOff>
      <xdr:row>38</xdr:row>
      <xdr:rowOff>86058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77185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9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160666</xdr:rowOff>
    </xdr:from>
    <xdr:to>
      <xdr:col>15</xdr:col>
      <xdr:colOff>101600</xdr:colOff>
      <xdr:row>38</xdr:row>
      <xdr:rowOff>90816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0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81943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9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167824</xdr:rowOff>
    </xdr:from>
    <xdr:to>
      <xdr:col>10</xdr:col>
      <xdr:colOff>165100</xdr:colOff>
      <xdr:row>38</xdr:row>
      <xdr:rowOff>97974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89101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168996</xdr:rowOff>
    </xdr:from>
    <xdr:to>
      <xdr:col>6</xdr:col>
      <xdr:colOff>38100</xdr:colOff>
      <xdr:row>38</xdr:row>
      <xdr:rowOff>99146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90273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167005</xdr:rowOff>
    </xdr:from>
    <xdr:to>
      <xdr:col>24</xdr:col>
      <xdr:colOff>63500</xdr:colOff>
      <xdr:row>57</xdr:row>
      <xdr:rowOff>169311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9655"/>
          <a:ext cx="8382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160433</xdr:rowOff>
    </xdr:from>
    <xdr:to>
      <xdr:col>19</xdr:col>
      <xdr:colOff>177800</xdr:colOff>
      <xdr:row>57</xdr:row>
      <xdr:rowOff>167005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3083"/>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160433</xdr:rowOff>
    </xdr:from>
    <xdr:to>
      <xdr:col>15</xdr:col>
      <xdr:colOff>50800</xdr:colOff>
      <xdr:row>58</xdr:row>
      <xdr:rowOff>11440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3083"/>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150413</xdr:rowOff>
    </xdr:from>
    <xdr:to>
      <xdr:col>10</xdr:col>
      <xdr:colOff>114300</xdr:colOff>
      <xdr:row>58</xdr:row>
      <xdr:rowOff>11440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3063"/>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118511</xdr:rowOff>
    </xdr:from>
    <xdr:to>
      <xdr:col>24</xdr:col>
      <xdr:colOff>114300</xdr:colOff>
      <xdr:row>58</xdr:row>
      <xdr:rowOff>48661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33438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116205</xdr:rowOff>
    </xdr:from>
    <xdr:to>
      <xdr:col>20</xdr:col>
      <xdr:colOff>38100</xdr:colOff>
      <xdr:row>58</xdr:row>
      <xdr:rowOff>46355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37482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109633</xdr:rowOff>
    </xdr:from>
    <xdr:to>
      <xdr:col>15</xdr:col>
      <xdr:colOff>101600</xdr:colOff>
      <xdr:row>58</xdr:row>
      <xdr:rowOff>39783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30910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132090</xdr:rowOff>
    </xdr:from>
    <xdr:to>
      <xdr:col>10</xdr:col>
      <xdr:colOff>165100</xdr:colOff>
      <xdr:row>58</xdr:row>
      <xdr:rowOff>62240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53367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9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99613</xdr:rowOff>
    </xdr:from>
    <xdr:to>
      <xdr:col>6</xdr:col>
      <xdr:colOff>38100</xdr:colOff>
      <xdr:row>58</xdr:row>
      <xdr:rowOff>29763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20890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140331</xdr:rowOff>
    </xdr:from>
    <xdr:to>
      <xdr:col>24</xdr:col>
      <xdr:colOff>63500</xdr:colOff>
      <xdr:row>77</xdr:row>
      <xdr:rowOff>146734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41981"/>
          <a:ext cx="838200" cy="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140331</xdr:rowOff>
    </xdr:from>
    <xdr:to>
      <xdr:col>19</xdr:col>
      <xdr:colOff>177800</xdr:colOff>
      <xdr:row>78</xdr:row>
      <xdr:rowOff>42227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41981"/>
          <a:ext cx="889000" cy="7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30252</xdr:rowOff>
    </xdr:from>
    <xdr:to>
      <xdr:col>15</xdr:col>
      <xdr:colOff>50800</xdr:colOff>
      <xdr:row>78</xdr:row>
      <xdr:rowOff>42227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0335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30252</xdr:rowOff>
    </xdr:from>
    <xdr:to>
      <xdr:col>10</xdr:col>
      <xdr:colOff>114300</xdr:colOff>
      <xdr:row>78</xdr:row>
      <xdr:rowOff>49253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03352"/>
          <a:ext cx="889000" cy="1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95934</xdr:rowOff>
    </xdr:from>
    <xdr:to>
      <xdr:col>24</xdr:col>
      <xdr:colOff>114300</xdr:colOff>
      <xdr:row>78</xdr:row>
      <xdr:rowOff>26084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74361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7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89531</xdr:rowOff>
    </xdr:from>
    <xdr:to>
      <xdr:col>20</xdr:col>
      <xdr:colOff>38100</xdr:colOff>
      <xdr:row>78</xdr:row>
      <xdr:rowOff>19681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10808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8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162877</xdr:rowOff>
    </xdr:from>
    <xdr:to>
      <xdr:col>15</xdr:col>
      <xdr:colOff>101600</xdr:colOff>
      <xdr:row>78</xdr:row>
      <xdr:rowOff>93027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84154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5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150902</xdr:rowOff>
    </xdr:from>
    <xdr:to>
      <xdr:col>10</xdr:col>
      <xdr:colOff>165100</xdr:colOff>
      <xdr:row>78</xdr:row>
      <xdr:rowOff>81052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72179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169903</xdr:rowOff>
    </xdr:from>
    <xdr:to>
      <xdr:col>6</xdr:col>
      <xdr:colOff>38100</xdr:colOff>
      <xdr:row>78</xdr:row>
      <xdr:rowOff>100053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91180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124045</xdr:rowOff>
    </xdr:from>
    <xdr:to>
      <xdr:col>24</xdr:col>
      <xdr:colOff>63500</xdr:colOff>
      <xdr:row>97</xdr:row>
      <xdr:rowOff>137877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54695"/>
          <a:ext cx="838200" cy="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114672</xdr:rowOff>
    </xdr:from>
    <xdr:to>
      <xdr:col>19</xdr:col>
      <xdr:colOff>177800</xdr:colOff>
      <xdr:row>97</xdr:row>
      <xdr:rowOff>124045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4532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114672</xdr:rowOff>
    </xdr:from>
    <xdr:to>
      <xdr:col>15</xdr:col>
      <xdr:colOff>50800</xdr:colOff>
      <xdr:row>97</xdr:row>
      <xdr:rowOff>159319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5322"/>
          <a:ext cx="889000" cy="4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159319</xdr:rowOff>
    </xdr:from>
    <xdr:to>
      <xdr:col>10</xdr:col>
      <xdr:colOff>114300</xdr:colOff>
      <xdr:row>98</xdr:row>
      <xdr:rowOff>7865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9969"/>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87077</xdr:rowOff>
    </xdr:from>
    <xdr:to>
      <xdr:col>24</xdr:col>
      <xdr:colOff>114300</xdr:colOff>
      <xdr:row>98</xdr:row>
      <xdr:rowOff>17227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65504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73245</xdr:rowOff>
    </xdr:from>
    <xdr:to>
      <xdr:col>20</xdr:col>
      <xdr:colOff>38100</xdr:colOff>
      <xdr:row>98</xdr:row>
      <xdr:rowOff>3395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165972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9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63872</xdr:rowOff>
    </xdr:from>
    <xdr:to>
      <xdr:col>15</xdr:col>
      <xdr:colOff>101600</xdr:colOff>
      <xdr:row>97</xdr:row>
      <xdr:rowOff>165472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156599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8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108519</xdr:rowOff>
    </xdr:from>
    <xdr:to>
      <xdr:col>10</xdr:col>
      <xdr:colOff>165100</xdr:colOff>
      <xdr:row>98</xdr:row>
      <xdr:rowOff>38669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29796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128515</xdr:rowOff>
    </xdr:from>
    <xdr:to>
      <xdr:col>6</xdr:col>
      <xdr:colOff>38100</xdr:colOff>
      <xdr:row>98</xdr:row>
      <xdr:rowOff>58665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49792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145339</xdr:rowOff>
    </xdr:from>
    <xdr:to>
      <xdr:col>55</xdr:col>
      <xdr:colOff>0</xdr:colOff>
      <xdr:row>37</xdr:row>
      <xdr:rowOff>155016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88989"/>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155016</xdr:rowOff>
    </xdr:from>
    <xdr:to>
      <xdr:col>50</xdr:col>
      <xdr:colOff>114300</xdr:colOff>
      <xdr:row>38</xdr:row>
      <xdr:rowOff>9189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8666"/>
          <a:ext cx="8890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9189</xdr:rowOff>
    </xdr:from>
    <xdr:to>
      <xdr:col>45</xdr:col>
      <xdr:colOff>177800</xdr:colOff>
      <xdr:row>38</xdr:row>
      <xdr:rowOff>33344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24289"/>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33153</xdr:rowOff>
    </xdr:from>
    <xdr:to>
      <xdr:col>41</xdr:col>
      <xdr:colOff>50800</xdr:colOff>
      <xdr:row>38</xdr:row>
      <xdr:rowOff>33344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482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94539</xdr:rowOff>
    </xdr:from>
    <xdr:to>
      <xdr:col>55</xdr:col>
      <xdr:colOff>50800</xdr:colOff>
      <xdr:row>38</xdr:row>
      <xdr:rowOff>24688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81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117416</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104216</xdr:rowOff>
    </xdr:from>
    <xdr:to>
      <xdr:col>50</xdr:col>
      <xdr:colOff>165100</xdr:colOff>
      <xdr:row>38</xdr:row>
      <xdr:rowOff>34366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50893</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62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129839</xdr:rowOff>
    </xdr:from>
    <xdr:to>
      <xdr:col>46</xdr:col>
      <xdr:colOff>38100</xdr:colOff>
      <xdr:row>38</xdr:row>
      <xdr:rowOff>59989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76516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62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153994</xdr:rowOff>
    </xdr:from>
    <xdr:to>
      <xdr:col>41</xdr:col>
      <xdr:colOff>101600</xdr:colOff>
      <xdr:row>38</xdr:row>
      <xdr:rowOff>84144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100671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153803</xdr:rowOff>
    </xdr:from>
    <xdr:to>
      <xdr:col>36</xdr:col>
      <xdr:colOff>165100</xdr:colOff>
      <xdr:row>38</xdr:row>
      <xdr:rowOff>83953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100480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374</xdr:rowOff>
    </xdr:from>
    <xdr:to>
      <xdr:col>55</xdr:col>
      <xdr:colOff>0</xdr:colOff>
      <xdr:row>57</xdr:row>
      <xdr:rowOff>32515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73024"/>
          <a:ext cx="8382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11616</xdr:rowOff>
    </xdr:from>
    <xdr:to>
      <xdr:col>50</xdr:col>
      <xdr:colOff>114300</xdr:colOff>
      <xdr:row>57</xdr:row>
      <xdr:rowOff>32515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84266"/>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11616</xdr:rowOff>
    </xdr:from>
    <xdr:to>
      <xdr:col>45</xdr:col>
      <xdr:colOff>177800</xdr:colOff>
      <xdr:row>57</xdr:row>
      <xdr:rowOff>70882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84266"/>
          <a:ext cx="889000" cy="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70882</xdr:rowOff>
    </xdr:from>
    <xdr:to>
      <xdr:col>41</xdr:col>
      <xdr:colOff>50800</xdr:colOff>
      <xdr:row>57</xdr:row>
      <xdr:rowOff>106654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43532"/>
          <a:ext cx="88900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121024</xdr:rowOff>
    </xdr:from>
    <xdr:to>
      <xdr:col>55</xdr:col>
      <xdr:colOff>50800</xdr:colOff>
      <xdr:row>57</xdr:row>
      <xdr:rowOff>51174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143901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153165</xdr:rowOff>
    </xdr:from>
    <xdr:to>
      <xdr:col>50</xdr:col>
      <xdr:colOff>165100</xdr:colOff>
      <xdr:row>57</xdr:row>
      <xdr:rowOff>83315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99842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2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132266</xdr:rowOff>
    </xdr:from>
    <xdr:to>
      <xdr:col>46</xdr:col>
      <xdr:colOff>38100</xdr:colOff>
      <xdr:row>57</xdr:row>
      <xdr:rowOff>62416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78943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0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20082</xdr:rowOff>
    </xdr:from>
    <xdr:to>
      <xdr:col>41</xdr:col>
      <xdr:colOff>101600</xdr:colOff>
      <xdr:row>57</xdr:row>
      <xdr:rowOff>121682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138209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55854</xdr:rowOff>
    </xdr:from>
    <xdr:to>
      <xdr:col>36</xdr:col>
      <xdr:colOff>165100</xdr:colOff>
      <xdr:row>57</xdr:row>
      <xdr:rowOff>157454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2531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141340</xdr:rowOff>
    </xdr:from>
    <xdr:to>
      <xdr:col>55</xdr:col>
      <xdr:colOff>0</xdr:colOff>
      <xdr:row>78</xdr:row>
      <xdr:rowOff>154034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4440"/>
          <a:ext cx="8382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154034</xdr:rowOff>
    </xdr:from>
    <xdr:to>
      <xdr:col>50</xdr:col>
      <xdr:colOff>114300</xdr:colOff>
      <xdr:row>78</xdr:row>
      <xdr:rowOff>155803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7134"/>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152034</xdr:rowOff>
    </xdr:from>
    <xdr:to>
      <xdr:col>45</xdr:col>
      <xdr:colOff>177800</xdr:colOff>
      <xdr:row>78</xdr:row>
      <xdr:rowOff>155803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5134"/>
          <a:ext cx="889000" cy="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152034</xdr:rowOff>
    </xdr:from>
    <xdr:to>
      <xdr:col>41</xdr:col>
      <xdr:colOff>50800</xdr:colOff>
      <xdr:row>79</xdr:row>
      <xdr:rowOff>682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5134"/>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90540</xdr:rowOff>
    </xdr:from>
    <xdr:to>
      <xdr:col>55</xdr:col>
      <xdr:colOff>50800</xdr:colOff>
      <xdr:row>79</xdr:row>
      <xdr:rowOff>20690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113417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103234</xdr:rowOff>
    </xdr:from>
    <xdr:to>
      <xdr:col>50</xdr:col>
      <xdr:colOff>165100</xdr:colOff>
      <xdr:row>79</xdr:row>
      <xdr:rowOff>33384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49911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105003</xdr:rowOff>
    </xdr:from>
    <xdr:to>
      <xdr:col>46</xdr:col>
      <xdr:colOff>38100</xdr:colOff>
      <xdr:row>79</xdr:row>
      <xdr:rowOff>35153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51680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101234</xdr:rowOff>
    </xdr:from>
    <xdr:to>
      <xdr:col>41</xdr:col>
      <xdr:colOff>101600</xdr:colOff>
      <xdr:row>79</xdr:row>
      <xdr:rowOff>31384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47911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121332</xdr:rowOff>
    </xdr:from>
    <xdr:to>
      <xdr:col>36</xdr:col>
      <xdr:colOff>165100</xdr:colOff>
      <xdr:row>79</xdr:row>
      <xdr:rowOff>51482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42609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18475</xdr:rowOff>
    </xdr:from>
    <xdr:to>
      <xdr:col>55</xdr:col>
      <xdr:colOff>0</xdr:colOff>
      <xdr:row>98</xdr:row>
      <xdr:rowOff>22642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20575"/>
          <a:ext cx="8382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18475</xdr:rowOff>
    </xdr:from>
    <xdr:to>
      <xdr:col>50</xdr:col>
      <xdr:colOff>114300</xdr:colOff>
      <xdr:row>98</xdr:row>
      <xdr:rowOff>36669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0575"/>
          <a:ext cx="889000" cy="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31872</xdr:rowOff>
    </xdr:from>
    <xdr:to>
      <xdr:col>45</xdr:col>
      <xdr:colOff>177800</xdr:colOff>
      <xdr:row>98</xdr:row>
      <xdr:rowOff>36669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33972"/>
          <a:ext cx="8890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31872</xdr:rowOff>
    </xdr:from>
    <xdr:to>
      <xdr:col>41</xdr:col>
      <xdr:colOff>50800</xdr:colOff>
      <xdr:row>98</xdr:row>
      <xdr:rowOff>39512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33972"/>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143292</xdr:rowOff>
    </xdr:from>
    <xdr:to>
      <xdr:col>55</xdr:col>
      <xdr:colOff>50800</xdr:colOff>
      <xdr:row>98</xdr:row>
      <xdr:rowOff>73442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102669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139125</xdr:rowOff>
    </xdr:from>
    <xdr:to>
      <xdr:col>50</xdr:col>
      <xdr:colOff>165100</xdr:colOff>
      <xdr:row>98</xdr:row>
      <xdr:rowOff>69275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85802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157319</xdr:rowOff>
    </xdr:from>
    <xdr:to>
      <xdr:col>46</xdr:col>
      <xdr:colOff>38100</xdr:colOff>
      <xdr:row>98</xdr:row>
      <xdr:rowOff>87469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103996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6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152522</xdr:rowOff>
    </xdr:from>
    <xdr:to>
      <xdr:col>41</xdr:col>
      <xdr:colOff>101600</xdr:colOff>
      <xdr:row>98</xdr:row>
      <xdr:rowOff>82672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99199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5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160162</xdr:rowOff>
    </xdr:from>
    <xdr:to>
      <xdr:col>36</xdr:col>
      <xdr:colOff>165100</xdr:colOff>
      <xdr:row>98</xdr:row>
      <xdr:rowOff>90312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106839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102076</xdr:rowOff>
    </xdr:from>
    <xdr:to>
      <xdr:col>85</xdr:col>
      <xdr:colOff>127000</xdr:colOff>
      <xdr:row>37</xdr:row>
      <xdr:rowOff>137452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5726"/>
          <a:ext cx="8382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137452</xdr:rowOff>
    </xdr:from>
    <xdr:to>
      <xdr:col>81</xdr:col>
      <xdr:colOff>50800</xdr:colOff>
      <xdr:row>37</xdr:row>
      <xdr:rowOff>138995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1102"/>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138995</xdr:rowOff>
    </xdr:from>
    <xdr:to>
      <xdr:col>76</xdr:col>
      <xdr:colOff>114300</xdr:colOff>
      <xdr:row>38</xdr:row>
      <xdr:rowOff>6548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2645"/>
          <a:ext cx="889000" cy="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160975</xdr:rowOff>
    </xdr:from>
    <xdr:to>
      <xdr:col>71</xdr:col>
      <xdr:colOff>177800</xdr:colOff>
      <xdr:row>38</xdr:row>
      <xdr:rowOff>6548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04625"/>
          <a:ext cx="889000" cy="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51276</xdr:rowOff>
    </xdr:from>
    <xdr:to>
      <xdr:col>85</xdr:col>
      <xdr:colOff>177800</xdr:colOff>
      <xdr:row>37</xdr:row>
      <xdr:rowOff>152876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29703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86652</xdr:rowOff>
    </xdr:from>
    <xdr:to>
      <xdr:col>81</xdr:col>
      <xdr:colOff>101600</xdr:colOff>
      <xdr:row>38</xdr:row>
      <xdr:rowOff>16802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88195</xdr:rowOff>
    </xdr:from>
    <xdr:to>
      <xdr:col>76</xdr:col>
      <xdr:colOff>165100</xdr:colOff>
      <xdr:row>38</xdr:row>
      <xdr:rowOff>18345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34872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127198</xdr:rowOff>
    </xdr:from>
    <xdr:to>
      <xdr:col>72</xdr:col>
      <xdr:colOff>38100</xdr:colOff>
      <xdr:row>38</xdr:row>
      <xdr:rowOff>57348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48475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110175</xdr:rowOff>
    </xdr:from>
    <xdr:to>
      <xdr:col>67</xdr:col>
      <xdr:colOff>101600</xdr:colOff>
      <xdr:row>38</xdr:row>
      <xdr:rowOff>40325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31452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147572</xdr:rowOff>
    </xdr:from>
    <xdr:to>
      <xdr:col>85</xdr:col>
      <xdr:colOff>127000</xdr:colOff>
      <xdr:row>57</xdr:row>
      <xdr:rowOff>166964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0222"/>
          <a:ext cx="8382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121909</xdr:rowOff>
    </xdr:from>
    <xdr:to>
      <xdr:col>81</xdr:col>
      <xdr:colOff>50800</xdr:colOff>
      <xdr:row>57</xdr:row>
      <xdr:rowOff>166964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4559"/>
          <a:ext cx="889000" cy="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121909</xdr:rowOff>
    </xdr:from>
    <xdr:to>
      <xdr:col>76</xdr:col>
      <xdr:colOff>114300</xdr:colOff>
      <xdr:row>58</xdr:row>
      <xdr:rowOff>8091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94559"/>
          <a:ext cx="889000" cy="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168883</xdr:rowOff>
    </xdr:from>
    <xdr:to>
      <xdr:col>71</xdr:col>
      <xdr:colOff>177800</xdr:colOff>
      <xdr:row>58</xdr:row>
      <xdr:rowOff>8091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41533"/>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96772</xdr:rowOff>
    </xdr:from>
    <xdr:to>
      <xdr:col>85</xdr:col>
      <xdr:colOff>177800</xdr:colOff>
      <xdr:row>58</xdr:row>
      <xdr:rowOff>26922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11699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116164</xdr:rowOff>
    </xdr:from>
    <xdr:to>
      <xdr:col>81</xdr:col>
      <xdr:colOff>101600</xdr:colOff>
      <xdr:row>58</xdr:row>
      <xdr:rowOff>46314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37441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8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71109</xdr:rowOff>
    </xdr:from>
    <xdr:to>
      <xdr:col>76</xdr:col>
      <xdr:colOff>165100</xdr:colOff>
      <xdr:row>58</xdr:row>
      <xdr:rowOff>1259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163836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128741</xdr:rowOff>
    </xdr:from>
    <xdr:to>
      <xdr:col>72</xdr:col>
      <xdr:colOff>38100</xdr:colOff>
      <xdr:row>58</xdr:row>
      <xdr:rowOff>58891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50018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9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118083</xdr:rowOff>
    </xdr:from>
    <xdr:to>
      <xdr:col>67</xdr:col>
      <xdr:colOff>101600</xdr:colOff>
      <xdr:row>58</xdr:row>
      <xdr:rowOff>48233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39360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106473</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79573"/>
          <a:ext cx="889000" cy="1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151972</xdr:rowOff>
    </xdr:from>
    <xdr:to>
      <xdr:col>76</xdr:col>
      <xdr:colOff>114300</xdr:colOff>
      <xdr:row>78</xdr:row>
      <xdr:rowOff>106473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53622"/>
          <a:ext cx="889000" cy="1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57831</xdr:rowOff>
    </xdr:from>
    <xdr:to>
      <xdr:col>71</xdr:col>
      <xdr:colOff>177800</xdr:colOff>
      <xdr:row>77</xdr:row>
      <xdr:rowOff>151972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59481"/>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55673</xdr:rowOff>
    </xdr:from>
    <xdr:to>
      <xdr:col>76</xdr:col>
      <xdr:colOff>165100</xdr:colOff>
      <xdr:row>78</xdr:row>
      <xdr:rowOff>157273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2350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101172</xdr:rowOff>
    </xdr:from>
    <xdr:to>
      <xdr:col>72</xdr:col>
      <xdr:colOff>38100</xdr:colOff>
      <xdr:row>78</xdr:row>
      <xdr:rowOff>31322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47849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7031</xdr:rowOff>
    </xdr:from>
    <xdr:to>
      <xdr:col>67</xdr:col>
      <xdr:colOff>101600</xdr:colOff>
      <xdr:row>77</xdr:row>
      <xdr:rowOff>108631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125158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134153</xdr:rowOff>
    </xdr:from>
    <xdr:to>
      <xdr:col>85</xdr:col>
      <xdr:colOff>127000</xdr:colOff>
      <xdr:row>98</xdr:row>
      <xdr:rowOff>139725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36253"/>
          <a:ext cx="8382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132671</xdr:rowOff>
    </xdr:from>
    <xdr:to>
      <xdr:col>81</xdr:col>
      <xdr:colOff>50800</xdr:colOff>
      <xdr:row>98</xdr:row>
      <xdr:rowOff>134153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34771"/>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132671</xdr:rowOff>
    </xdr:from>
    <xdr:to>
      <xdr:col>76</xdr:col>
      <xdr:colOff>114300</xdr:colOff>
      <xdr:row>98</xdr:row>
      <xdr:rowOff>133665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3477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133665</xdr:rowOff>
    </xdr:from>
    <xdr:to>
      <xdr:col>71</xdr:col>
      <xdr:colOff>177800</xdr:colOff>
      <xdr:row>98</xdr:row>
      <xdr:rowOff>135395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3576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88925</xdr:rowOff>
    </xdr:from>
    <xdr:to>
      <xdr:col>85</xdr:col>
      <xdr:colOff>177800</xdr:colOff>
      <xdr:row>99</xdr:row>
      <xdr:rowOff>19075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9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83353</xdr:rowOff>
    </xdr:from>
    <xdr:to>
      <xdr:col>81</xdr:col>
      <xdr:colOff>101600</xdr:colOff>
      <xdr:row>99</xdr:row>
      <xdr:rowOff>13503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4630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81871</xdr:rowOff>
    </xdr:from>
    <xdr:to>
      <xdr:col>76</xdr:col>
      <xdr:colOff>165100</xdr:colOff>
      <xdr:row>99</xdr:row>
      <xdr:rowOff>12021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82865</xdr:rowOff>
    </xdr:from>
    <xdr:to>
      <xdr:col>72</xdr:col>
      <xdr:colOff>38100</xdr:colOff>
      <xdr:row>99</xdr:row>
      <xdr:rowOff>13015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84595</xdr:rowOff>
    </xdr:from>
    <xdr:to>
      <xdr:col>67</xdr:col>
      <xdr:colOff>101600</xdr:colOff>
      <xdr:row>99</xdr:row>
      <xdr:rowOff>14745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5872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目的別歳出の状況では、労働費、農林水産業費、商工費、土木費において類似団体平均値を上回っているが、その他の項目においてはすべて平均値を下回っている。奥多摩町の行政面積は東京都の面積の約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に及び、その</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％が山林であり、急峻な地形に集落が点在しているため、町が様々な事務事業を実施するうえでの行政コストが割高となる。ただ、類似団体グループ（人口</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人未満）内においては人口が多く、平均値は低く出ていると考えられる。農林水産業費では、林道の開設・改良事業の実施及び森林再生（間伐）・枝打ち事業の実施に伴い林業費が高くなっていること、商工費では、施設の老朽化に伴い、改修工事等を行ったことにより高くなっていること、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財政調整基金については、標準財政規模比</a:t>
          </a:r>
          <a:r>
            <a:rPr kumimoji="1" lang="en-US" altLang="ja-JP" sz="1100">
              <a:solidFill>
                <a:schemeClr val="dk1"/>
              </a:solidFill>
              <a:effectLst/>
              <a:latin typeface="+mn-lt"/>
              <a:ea typeface="+mn-ea"/>
              <a:cs typeface="+mn-cs"/>
            </a:rPr>
            <a:t>65.76</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となったが、今後の人口減少に伴う町税収入の減や老朽化施設の更新費用の増などに伴う将来負担への備えとして、確実に積み立てを行っている。</a:t>
          </a:r>
          <a:endParaRPr lang="ja-JP" altLang="ja-JP" sz="1400">
            <a:effectLst/>
          </a:endParaRPr>
        </a:p>
        <a:p>
          <a:r>
            <a:rPr kumimoji="1" lang="ja-JP" altLang="ja-JP" sz="1100">
              <a:solidFill>
                <a:schemeClr val="dk1"/>
              </a:solidFill>
              <a:effectLst/>
              <a:latin typeface="+mn-lt"/>
              <a:ea typeface="+mn-ea"/>
              <a:cs typeface="+mn-cs"/>
            </a:rPr>
            <a:t>　実質収支比率については、</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％と対前年度比で</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した。一般的には、概ね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％が望ましいとされており、今後も健全な行財政運営に努める。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現状において、連結実質赤字比率は、各会計とも黒字となっており、大きな問題はないと考えるが、特に下水道事業会計及び</a:t>
          </a:r>
          <a:r>
            <a:rPr kumimoji="1" lang="ja-JP" altLang="en-US" sz="1100">
              <a:solidFill>
                <a:schemeClr val="dk1"/>
              </a:solidFill>
              <a:effectLst/>
              <a:latin typeface="+mn-lt"/>
              <a:ea typeface="+mn-ea"/>
              <a:cs typeface="+mn-cs"/>
            </a:rPr>
            <a:t>国民健康保険病院事業会計</a:t>
          </a:r>
          <a:r>
            <a:rPr kumimoji="1" lang="ja-JP" altLang="ja-JP" sz="1100">
              <a:solidFill>
                <a:schemeClr val="dk1"/>
              </a:solidFill>
              <a:effectLst/>
              <a:latin typeface="+mn-lt"/>
              <a:ea typeface="+mn-ea"/>
              <a:cs typeface="+mn-cs"/>
            </a:rPr>
            <a:t>は、一般会計からの繰出金に依存している状況が続いているため、引き続き使用料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の適正化を図り、一般会計からの繰出金の抑制に努めていく。</a:t>
          </a:r>
          <a:endParaRPr lang="ja-JP" altLang="ja-JP">
            <a:effectLst/>
          </a:endParaRPr>
        </a:p>
        <a:p>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Z28" sqref="Z28:AG28"/>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7270723</v>
      </c>
      <c r="BO4" s="371"/>
      <c r="BP4" s="371"/>
      <c r="BQ4" s="371"/>
      <c r="BR4" s="371"/>
      <c r="BS4" s="371"/>
      <c r="BT4" s="371"/>
      <c r="BU4" s="372"/>
      <c r="BV4" s="370">
        <v>7385902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8.9</v>
      </c>
      <c r="CU4" s="377"/>
      <c r="CV4" s="377"/>
      <c r="CW4" s="377"/>
      <c r="CX4" s="377"/>
      <c r="CY4" s="377"/>
      <c r="CZ4" s="377"/>
      <c r="DA4" s="378"/>
      <c r="DB4" s="376">
        <v>10.199999999999999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7017544</v>
      </c>
      <c r="BO5" s="408"/>
      <c r="BP5" s="408"/>
      <c r="BQ5" s="408"/>
      <c r="BR5" s="408"/>
      <c r="BS5" s="408"/>
      <c r="BT5" s="408"/>
      <c r="BU5" s="409"/>
      <c r="BV5" s="407">
        <v>7098560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75.400000000000006</v>
      </c>
      <c r="CU5" s="405"/>
      <c r="CV5" s="405"/>
      <c r="CW5" s="405"/>
      <c r="CX5" s="405"/>
      <c r="CY5" s="405"/>
      <c r="CZ5" s="405"/>
      <c r="DA5" s="406"/>
      <c r="DB5" s="404">
        <v>76.599999999999994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253179</v>
      </c>
      <c r="BO6" s="408"/>
      <c r="BP6" s="408"/>
      <c r="BQ6" s="408"/>
      <c r="BR6" s="408"/>
      <c r="BS6" s="408"/>
      <c r="BT6" s="408"/>
      <c r="BU6" s="409"/>
      <c r="BV6" s="407">
        <v>287342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75.599999999999994</v>
      </c>
      <c r="CU6" s="445"/>
      <c r="CV6" s="445"/>
      <c r="CW6" s="445"/>
      <c r="CX6" s="445"/>
      <c r="CY6" s="445"/>
      <c r="CZ6" s="445"/>
      <c r="DA6" s="446"/>
      <c r="DB6" s="444">
        <v>77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767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2859588</v>
      </c>
      <c r="CU7" s="408"/>
      <c r="CV7" s="408"/>
      <c r="CW7" s="408"/>
      <c r="CX7" s="408"/>
      <c r="CY7" s="408"/>
      <c r="CZ7" s="408"/>
      <c r="DA7" s="409"/>
      <c r="DB7" s="407">
        <v>2818816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253179</v>
      </c>
      <c r="BO8" s="408"/>
      <c r="BP8" s="408"/>
      <c r="BQ8" s="408"/>
      <c r="BR8" s="408"/>
      <c r="BS8" s="408"/>
      <c r="BT8" s="408"/>
      <c r="BU8" s="409"/>
      <c r="BV8" s="407">
        <v>286575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4750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-33396</v>
      </c>
      <c r="BO9" s="408"/>
      <c r="BP9" s="408"/>
      <c r="BQ9" s="408"/>
      <c r="BR9" s="408"/>
      <c r="BS9" s="408"/>
      <c r="BT9" s="408"/>
      <c r="BU9" s="409"/>
      <c r="BV9" s="407">
        <v>18970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4.9000000000000004</v>
      </c>
      <c r="CU9" s="405"/>
      <c r="CV9" s="405"/>
      <c r="CW9" s="405"/>
      <c r="CX9" s="405"/>
      <c r="CY9" s="405"/>
      <c r="CZ9" s="405"/>
      <c r="DA9" s="406"/>
      <c r="DB9" s="404">
        <v>4.9000000000000004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5234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131149</v>
      </c>
      <c r="BO10" s="408"/>
      <c r="BP10" s="408"/>
      <c r="BQ10" s="408"/>
      <c r="BR10" s="408"/>
      <c r="BS10" s="408"/>
      <c r="BT10" s="408"/>
      <c r="BU10" s="409"/>
      <c r="BV10" s="407">
        <v>125778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4492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v>
      </c>
      <c r="BO12" s="408"/>
      <c r="BP12" s="408"/>
      <c r="BQ12" s="408"/>
      <c r="BR12" s="408"/>
      <c r="BS12" s="408"/>
      <c r="BT12" s="408"/>
      <c r="BU12" s="409"/>
      <c r="BV12" s="407">
        <v>196000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4409</v>
      </c>
      <c r="S13" s="492"/>
      <c r="T13" s="492"/>
      <c r="U13" s="492"/>
      <c r="V13" s="493"/>
      <c r="W13" s="423" t="s">
        <v>131</v>
      </c>
      <c r="X13" s="424"/>
      <c r="Y13" s="424"/>
      <c r="Z13" s="424"/>
      <c r="AA13" s="424"/>
      <c r="AB13" s="414"/>
      <c r="AC13" s="458">
        <v>68</v>
      </c>
      <c r="AD13" s="459"/>
      <c r="AE13" s="459"/>
      <c r="AF13" s="459"/>
      <c r="AG13" s="501"/>
      <c r="AH13" s="458">
        <v>81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77753</v>
      </c>
      <c r="BO13" s="408"/>
      <c r="BP13" s="408"/>
      <c r="BQ13" s="408"/>
      <c r="BR13" s="408"/>
      <c r="BS13" s="408"/>
      <c r="BT13" s="408"/>
      <c r="BU13" s="409"/>
      <c r="BV13" s="407">
        <v>-51252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7.4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4603</v>
      </c>
      <c r="S14" s="492"/>
      <c r="T14" s="492"/>
      <c r="U14" s="492"/>
      <c r="V14" s="493"/>
      <c r="W14" s="397"/>
      <c r="X14" s="398"/>
      <c r="Y14" s="398"/>
      <c r="Z14" s="398"/>
      <c r="AA14" s="398"/>
      <c r="AB14" s="387"/>
      <c r="AC14" s="494">
        <v>3.4</v>
      </c>
      <c r="AD14" s="495"/>
      <c r="AE14" s="495"/>
      <c r="AF14" s="495"/>
      <c r="AG14" s="496"/>
      <c r="AH14" s="494">
        <v>3.7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4533</v>
      </c>
      <c r="S15" s="492"/>
      <c r="T15" s="492"/>
      <c r="U15" s="492"/>
      <c r="V15" s="493"/>
      <c r="W15" s="423" t="s">
        <v>137</v>
      </c>
      <c r="X15" s="424"/>
      <c r="Y15" s="424"/>
      <c r="Z15" s="424"/>
      <c r="AA15" s="424"/>
      <c r="AB15" s="414"/>
      <c r="AC15" s="458">
        <v>466</v>
      </c>
      <c r="AD15" s="459"/>
      <c r="AE15" s="459"/>
      <c r="AF15" s="459"/>
      <c r="AG15" s="501"/>
      <c r="AH15" s="458">
        <v>517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720347</v>
      </c>
      <c r="BO15" s="371"/>
      <c r="BP15" s="371"/>
      <c r="BQ15" s="371"/>
      <c r="BR15" s="371"/>
      <c r="BS15" s="371"/>
      <c r="BT15" s="371"/>
      <c r="BU15" s="372"/>
      <c r="BV15" s="370">
        <v>714470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23.5</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2678637</v>
      </c>
      <c r="BO16" s="408"/>
      <c r="BP16" s="408"/>
      <c r="BQ16" s="408"/>
      <c r="BR16" s="408"/>
      <c r="BS16" s="408"/>
      <c r="BT16" s="408"/>
      <c r="BU16" s="409"/>
      <c r="BV16" s="407">
        <v>2627546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1448</v>
      </c>
      <c r="AD17" s="459"/>
      <c r="AE17" s="459"/>
      <c r="AF17" s="459"/>
      <c r="AG17" s="501"/>
      <c r="AH17" s="458">
        <v>1577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895571</v>
      </c>
      <c r="BO17" s="408"/>
      <c r="BP17" s="408"/>
      <c r="BQ17" s="408"/>
      <c r="BR17" s="408"/>
      <c r="BS17" s="408"/>
      <c r="BT17" s="408"/>
      <c r="BU17" s="409"/>
      <c r="BV17" s="407">
        <v>892718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225.53</v>
      </c>
      <c r="M18" s="531"/>
      <c r="N18" s="531"/>
      <c r="O18" s="531"/>
      <c r="P18" s="531"/>
      <c r="Q18" s="531"/>
      <c r="R18" s="532"/>
      <c r="S18" s="532"/>
      <c r="T18" s="532"/>
      <c r="U18" s="532"/>
      <c r="V18" s="533"/>
      <c r="W18" s="425"/>
      <c r="X18" s="426"/>
      <c r="Y18" s="426"/>
      <c r="Z18" s="426"/>
      <c r="AA18" s="426"/>
      <c r="AB18" s="417"/>
      <c r="AC18" s="534">
        <v>73.099999999999994</v>
      </c>
      <c r="AD18" s="535"/>
      <c r="AE18" s="535"/>
      <c r="AF18" s="535"/>
      <c r="AG18" s="536"/>
      <c r="AH18" s="534">
        <v>72.5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2197827</v>
      </c>
      <c r="BO18" s="408"/>
      <c r="BP18" s="408"/>
      <c r="BQ18" s="408"/>
      <c r="BR18" s="408"/>
      <c r="BS18" s="408"/>
      <c r="BT18" s="408"/>
      <c r="BU18" s="409"/>
      <c r="BV18" s="407">
        <v>2178827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3655252</v>
      </c>
      <c r="BO19" s="408"/>
      <c r="BP19" s="408"/>
      <c r="BQ19" s="408"/>
      <c r="BR19" s="408"/>
      <c r="BS19" s="408"/>
      <c r="BT19" s="408"/>
      <c r="BU19" s="409"/>
      <c r="BV19" s="407">
        <v>4038326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1984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1436135</v>
      </c>
      <c r="BO22" s="371"/>
      <c r="BP22" s="371"/>
      <c r="BQ22" s="371"/>
      <c r="BR22" s="371"/>
      <c r="BS22" s="371"/>
      <c r="BT22" s="371"/>
      <c r="BU22" s="372"/>
      <c r="BV22" s="370">
        <v>1576240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1248037</v>
      </c>
      <c r="BO23" s="408"/>
      <c r="BP23" s="408"/>
      <c r="BQ23" s="408"/>
      <c r="BR23" s="408"/>
      <c r="BS23" s="408"/>
      <c r="BT23" s="408"/>
      <c r="BU23" s="409"/>
      <c r="BV23" s="407">
        <v>1397085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7140</v>
      </c>
      <c r="R24" s="459"/>
      <c r="S24" s="459"/>
      <c r="T24" s="459"/>
      <c r="U24" s="459"/>
      <c r="V24" s="501"/>
      <c r="W24" s="553"/>
      <c r="X24" s="554"/>
      <c r="Y24" s="555"/>
      <c r="Z24" s="457" t="s">
        <v>162</v>
      </c>
      <c r="AA24" s="437"/>
      <c r="AB24" s="437"/>
      <c r="AC24" s="437"/>
      <c r="AD24" s="437"/>
      <c r="AE24" s="437"/>
      <c r="AF24" s="437"/>
      <c r="AG24" s="438"/>
      <c r="AH24" s="458">
        <v>94</v>
      </c>
      <c r="AI24" s="459"/>
      <c r="AJ24" s="459"/>
      <c r="AK24" s="459"/>
      <c r="AL24" s="501"/>
      <c r="AM24" s="458">
        <v>306064</v>
      </c>
      <c r="AN24" s="459"/>
      <c r="AO24" s="459"/>
      <c r="AP24" s="459"/>
      <c r="AQ24" s="459"/>
      <c r="AR24" s="501"/>
      <c r="AS24" s="458">
        <v>3256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187084</v>
      </c>
      <c r="BO24" s="408"/>
      <c r="BP24" s="408"/>
      <c r="BQ24" s="408"/>
      <c r="BR24" s="408"/>
      <c r="BS24" s="408"/>
      <c r="BT24" s="408"/>
      <c r="BU24" s="409"/>
      <c r="BV24" s="407">
        <v>168480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6270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54516</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5980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15870</v>
      </c>
      <c r="AN26" s="459"/>
      <c r="AO26" s="459"/>
      <c r="AP26" s="459"/>
      <c r="AQ26" s="459"/>
      <c r="AR26" s="501"/>
      <c r="AS26" s="458">
        <v>3174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3600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1880328</v>
      </c>
      <c r="BO28" s="371"/>
      <c r="BP28" s="371"/>
      <c r="BQ28" s="371"/>
      <c r="BR28" s="371"/>
      <c r="BS28" s="371"/>
      <c r="BT28" s="371"/>
      <c r="BU28" s="372"/>
      <c r="BV28" s="370">
        <v>1769179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94</v>
      </c>
      <c r="AI29" s="459"/>
      <c r="AJ29" s="459"/>
      <c r="AK29" s="459"/>
      <c r="AL29" s="501"/>
      <c r="AM29" s="458">
        <v>306064</v>
      </c>
      <c r="AN29" s="459"/>
      <c r="AO29" s="459"/>
      <c r="AP29" s="459"/>
      <c r="AQ29" s="459"/>
      <c r="AR29" s="501"/>
      <c r="AS29" s="458">
        <v>3256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1291973</v>
      </c>
      <c r="BO29" s="408"/>
      <c r="BP29" s="408"/>
      <c r="BQ29" s="408"/>
      <c r="BR29" s="408"/>
      <c r="BS29" s="408"/>
      <c r="BT29" s="408"/>
      <c r="BU29" s="409"/>
      <c r="BV29" s="407">
        <v>1274696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3507871</v>
      </c>
      <c r="BO30" s="527"/>
      <c r="BP30" s="527"/>
      <c r="BQ30" s="527"/>
      <c r="BR30" s="527"/>
      <c r="BS30" s="527"/>
      <c r="BT30" s="527"/>
      <c r="BU30" s="528"/>
      <c r="BV30" s="526">
        <v>3442833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東京市町村総合事務組合（一般会計）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奥多摩総合開発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都民の森管理運営事業特別会計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東京市町村総合事務組合（交通災害共済事業特別会計）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おくたま地域振興財団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山のふるさと村管理運営事業特別会計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東京都市町村職員退職手当組合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小河内振興財団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東京都市町村議会議員公務災害補償等組合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東京都後期高齢者医療広域連合（特別会計）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西秋川衛生組合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秋川流域斎場組合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9oMGid9/V/phRaFCU+rKLoiQU9vNVRkiR9XbJ3FD6sFyG+1nuNzJK/zO+KOo6SM5XYb88DptUjweECRb8BgA==" saltValue="HCjr9JfxayWe3eLZkEKA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1" zoomScale="70" zoomScaleNormal="70" zoomScaleSheetLayoutView="100" workbookViewId="0">
      <selection activeCell="CD34" sqref="CD34:CQ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13.54</v>
      </c>
      <c r="G34" s="33">
        <v>13.42</v>
      </c>
      <c r="H34" s="33">
        <v>14.42</v>
      </c>
      <c r="I34" s="33">
        <v>14.08</v>
      </c>
      <c r="J34" s="34">
        <v>13.15</v>
      </c>
      <c r="K34" s="22"/>
      <c r="L34" s="22"/>
      <c r="M34" s="22"/>
      <c r="N34" s="22"/>
      <c r="O34" s="22"/>
      <c r="P34" s="22"/>
    </row>
    <row r="35" spans="1:16" ht="39" customHeight="1" x14ac:dyDescent="0.2">
      <c r="A35" s="22"/>
      <c r="B35" s="35"/>
      <c r="C35" s="1145" t="s">
        <v>534</v>
      </c>
      <c r="D35" s="1146"/>
      <c r="E35" s="1147"/>
      <c r="F35" s="36">
        <v>9</v>
      </c>
      <c r="G35" s="37">
        <v>13.45</v>
      </c>
      <c r="H35" s="37">
        <v>8</v>
      </c>
      <c r="I35" s="37">
        <v>9.25</v>
      </c>
      <c r="J35" s="38">
        <v>7.9</v>
      </c>
      <c r="K35" s="22"/>
      <c r="L35" s="22"/>
      <c r="M35" s="22"/>
      <c r="N35" s="22"/>
      <c r="O35" s="22"/>
      <c r="P35" s="22"/>
    </row>
    <row r="36" spans="1:16" ht="39" customHeight="1" x14ac:dyDescent="0.2">
      <c r="A36" s="22"/>
      <c r="B36" s="35"/>
      <c r="C36" s="1145" t="s">
        <v>535</v>
      </c>
      <c r="D36" s="1146"/>
      <c r="E36" s="1147"/>
      <c r="F36" s="36" t="s">
        <v>487</v>
      </c>
      <c r="G36" s="37" t="s">
        <v>487</v>
      </c>
      <c r="H36" s="37" t="s">
        <v>487</v>
      </c>
      <c r="I36" s="37" t="s">
        <v>487</v>
      </c>
      <c r="J36" s="38">
        <v>2.33</v>
      </c>
      <c r="K36" s="22"/>
      <c r="L36" s="22"/>
      <c r="M36" s="22"/>
      <c r="N36" s="22"/>
      <c r="O36" s="22"/>
      <c r="P36" s="22"/>
    </row>
    <row r="37" spans="1:16" ht="39" customHeight="1" x14ac:dyDescent="0.2">
      <c r="A37" s="22"/>
      <c r="B37" s="35"/>
      <c r="C37" s="1145" t="s">
        <v>536</v>
      </c>
      <c r="D37" s="1146"/>
      <c r="E37" s="1147"/>
      <c r="F37" s="36">
        <v>1.04</v>
      </c>
      <c r="G37" s="37">
        <v>1.05</v>
      </c>
      <c r="H37" s="37">
        <v>1.01</v>
      </c>
      <c r="I37" s="37">
        <v>0.04</v>
      </c>
      <c r="J37" s="38">
        <v>1.18</v>
      </c>
      <c r="K37" s="22"/>
      <c r="L37" s="22"/>
      <c r="M37" s="22"/>
      <c r="N37" s="22"/>
      <c r="O37" s="22"/>
      <c r="P37" s="22"/>
    </row>
    <row r="38" spans="1:16" ht="39" customHeight="1" x14ac:dyDescent="0.2">
      <c r="A38" s="22"/>
      <c r="B38" s="35"/>
      <c r="C38" s="1145" t="s">
        <v>537</v>
      </c>
      <c r="D38" s="1146"/>
      <c r="E38" s="1147"/>
      <c r="F38" s="36">
        <v>0.2</v>
      </c>
      <c r="G38" s="37">
        <v>0.27</v>
      </c>
      <c r="H38" s="37">
        <v>0.56999999999999995</v>
      </c>
      <c r="I38" s="37">
        <v>0.56999999999999995</v>
      </c>
      <c r="J38" s="38">
        <v>0.49</v>
      </c>
      <c r="K38" s="22"/>
      <c r="L38" s="22"/>
      <c r="M38" s="22"/>
      <c r="N38" s="22"/>
      <c r="O38" s="22"/>
      <c r="P38" s="22"/>
    </row>
    <row r="39" spans="1:16" ht="39" customHeight="1" x14ac:dyDescent="0.2">
      <c r="A39" s="22"/>
      <c r="B39" s="35"/>
      <c r="C39" s="1145" t="s">
        <v>538</v>
      </c>
      <c r="D39" s="1146"/>
      <c r="E39" s="1147"/>
      <c r="F39" s="36">
        <v>0.08</v>
      </c>
      <c r="G39" s="37">
        <v>0.01</v>
      </c>
      <c r="H39" s="37">
        <v>0</v>
      </c>
      <c r="I39" s="37">
        <v>0.33</v>
      </c>
      <c r="J39" s="38">
        <v>0.45</v>
      </c>
      <c r="K39" s="22"/>
      <c r="L39" s="22"/>
      <c r="M39" s="22"/>
      <c r="N39" s="22"/>
      <c r="O39" s="22"/>
      <c r="P39" s="22"/>
    </row>
    <row r="40" spans="1:16" ht="39" customHeight="1" x14ac:dyDescent="0.2">
      <c r="A40" s="22"/>
      <c r="B40" s="35"/>
      <c r="C40" s="1145" t="s">
        <v>539</v>
      </c>
      <c r="D40" s="1146"/>
      <c r="E40" s="1147"/>
      <c r="F40" s="36">
        <v>0.22</v>
      </c>
      <c r="G40" s="37">
        <v>0.2</v>
      </c>
      <c r="H40" s="37">
        <v>0.23</v>
      </c>
      <c r="I40" s="37">
        <v>0.23</v>
      </c>
      <c r="J40" s="38">
        <v>0.26</v>
      </c>
      <c r="K40" s="22"/>
      <c r="L40" s="22"/>
      <c r="M40" s="22"/>
      <c r="N40" s="22"/>
      <c r="O40" s="22"/>
      <c r="P40" s="22"/>
    </row>
    <row r="41" spans="1:16" ht="39" customHeight="1" x14ac:dyDescent="0.2">
      <c r="A41" s="22"/>
      <c r="B41" s="35"/>
      <c r="C41" s="1145" t="s">
        <v>540</v>
      </c>
      <c r="D41" s="1146"/>
      <c r="E41" s="1147"/>
      <c r="F41" s="36">
        <v>0.56999999999999995</v>
      </c>
      <c r="G41" s="37">
        <v>1.41</v>
      </c>
      <c r="H41" s="37">
        <v>1.94</v>
      </c>
      <c r="I41" s="37">
        <v>1.07</v>
      </c>
      <c r="J41" s="38">
        <v>0.24</v>
      </c>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0</v>
      </c>
      <c r="G43" s="42">
        <v>0</v>
      </c>
      <c r="H43" s="42">
        <v>0</v>
      </c>
      <c r="I43" s="42">
        <v>2.88</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88QA2eDWJgrcjHONN41MHrGM6322QUg77E000vYPT76ZUS1/1ZlpWISKyTxV4o4EdHWx094DtDlnVuGLJPApw==" saltValue="emhSfbX/1Aepk9Rdb2e2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6" zoomScale="70" zoomScaleNormal="70" zoomScaleSheetLayoutView="55" workbookViewId="0">
      <selection activeCell="CD34" sqref="CD34:CQ3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211</v>
      </c>
      <c r="L45" s="60">
        <v>212</v>
      </c>
      <c r="M45" s="60">
        <v>208</v>
      </c>
      <c r="N45" s="60">
        <v>198</v>
      </c>
      <c r="O45" s="61">
        <v>180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350</v>
      </c>
      <c r="L48" s="64">
        <v>352</v>
      </c>
      <c r="M48" s="64">
        <v>335</v>
      </c>
      <c r="N48" s="64">
        <v>320</v>
      </c>
      <c r="O48" s="65">
        <v>292</v>
      </c>
      <c r="P48" s="48"/>
      <c r="Q48" s="48"/>
      <c r="R48" s="48"/>
      <c r="S48" s="48"/>
      <c r="T48" s="48"/>
      <c r="U48" s="48"/>
    </row>
    <row r="49" spans="1:21" ht="30.75" customHeight="1" x14ac:dyDescent="0.2">
      <c r="A49" s="48"/>
      <c r="B49" s="1155"/>
      <c r="C49" s="1156"/>
      <c r="D49" s="62"/>
      <c r="E49" s="1161" t="s">
        <v>14</v>
      </c>
      <c r="F49" s="1161"/>
      <c r="G49" s="1161"/>
      <c r="H49" s="1161"/>
      <c r="I49" s="1161"/>
      <c r="J49" s="1162"/>
      <c r="K49" s="63">
        <v>31</v>
      </c>
      <c r="L49" s="64">
        <v>35</v>
      </c>
      <c r="M49" s="64">
        <v>38</v>
      </c>
      <c r="N49" s="64">
        <v>37</v>
      </c>
      <c r="O49" s="65">
        <v>36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424</v>
      </c>
      <c r="L52" s="64">
        <v>416</v>
      </c>
      <c r="M52" s="64">
        <v>399</v>
      </c>
      <c r="N52" s="64">
        <v>370</v>
      </c>
      <c r="O52" s="65">
        <v>339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168</v>
      </c>
      <c r="L53" s="69">
        <v>183</v>
      </c>
      <c r="M53" s="69">
        <v>182</v>
      </c>
      <c r="N53" s="69">
        <v>185</v>
      </c>
      <c r="O53" s="70">
        <v>169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9lSLCIE/Uzx42vCEoKsqgKjVvE7Rk5IgCC7M5jsNRBC1VfKf0W5lMc+erWV2DLnTcXLtbO7FH7t2m8mhoqrnA==" saltValue="5J/hsx07daUhgN6269tN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70" zoomScaleNormal="100" zoomScaleSheetLayoutView="70" workbookViewId="0">
      <selection activeCell="CD34" sqref="CD34:CQ3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1965</v>
      </c>
      <c r="J41" s="344">
        <v>1828</v>
      </c>
      <c r="K41" s="344">
        <v>1653</v>
      </c>
      <c r="L41" s="344">
        <v>1577</v>
      </c>
      <c r="M41" s="345">
        <v>1436</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3130</v>
      </c>
      <c r="J43" s="347">
        <v>2868</v>
      </c>
      <c r="K43" s="347">
        <v>2610</v>
      </c>
      <c r="L43" s="347">
        <v>2393</v>
      </c>
      <c r="M43" s="348">
        <v>2134</v>
      </c>
    </row>
    <row r="44" spans="2:13" ht="27.75" customHeight="1" x14ac:dyDescent="0.2">
      <c r="B44" s="1186"/>
      <c r="C44" s="1187"/>
      <c r="D44" s="106"/>
      <c r="E44" s="1192" t="s">
        <v>34</v>
      </c>
      <c r="F44" s="1192"/>
      <c r="G44" s="1192"/>
      <c r="H44" s="1193"/>
      <c r="I44" s="346">
        <v>342</v>
      </c>
      <c r="J44" s="347">
        <v>297</v>
      </c>
      <c r="K44" s="347">
        <v>263</v>
      </c>
      <c r="L44" s="347">
        <v>227</v>
      </c>
      <c r="M44" s="348">
        <v>187</v>
      </c>
    </row>
    <row r="45" spans="2:13" ht="27.75" customHeight="1" x14ac:dyDescent="0.2">
      <c r="B45" s="1186"/>
      <c r="C45" s="1187"/>
      <c r="D45" s="106"/>
      <c r="E45" s="1192" t="s">
        <v>35</v>
      </c>
      <c r="F45" s="1192"/>
      <c r="G45" s="1192"/>
      <c r="H45" s="1193"/>
      <c r="I45" s="346">
        <v>1224</v>
      </c>
      <c r="J45" s="347">
        <v>1234</v>
      </c>
      <c r="K45" s="347">
        <v>1237</v>
      </c>
      <c r="L45" s="347">
        <v>1251</v>
      </c>
      <c r="M45" s="348">
        <v>1316</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5111</v>
      </c>
      <c r="J50" s="347">
        <v>5831</v>
      </c>
      <c r="K50" s="347">
        <v>6548</v>
      </c>
      <c r="L50" s="347">
        <v>6713</v>
      </c>
      <c r="M50" s="348">
        <v>6872</v>
      </c>
    </row>
    <row r="51" spans="2:13" ht="27.75" customHeight="1" x14ac:dyDescent="0.2">
      <c r="B51" s="1186"/>
      <c r="C51" s="1187"/>
      <c r="D51" s="106"/>
      <c r="E51" s="1192" t="s">
        <v>42</v>
      </c>
      <c r="F51" s="1192"/>
      <c r="G51" s="1192"/>
      <c r="H51" s="1193"/>
      <c r="I51" s="346">
        <v>11</v>
      </c>
      <c r="J51" s="347">
        <v>5</v>
      </c>
      <c r="K51" s="347">
        <v>4</v>
      </c>
      <c r="L51" s="347">
        <v>3</v>
      </c>
      <c r="M51" s="348">
        <v>2</v>
      </c>
    </row>
    <row r="52" spans="2:13" ht="27.75" customHeight="1" x14ac:dyDescent="0.2">
      <c r="B52" s="1188"/>
      <c r="C52" s="1189"/>
      <c r="D52" s="106"/>
      <c r="E52" s="1192" t="s">
        <v>43</v>
      </c>
      <c r="F52" s="1192"/>
      <c r="G52" s="1192"/>
      <c r="H52" s="1193"/>
      <c r="I52" s="346">
        <v>3627</v>
      </c>
      <c r="J52" s="347">
        <v>3318</v>
      </c>
      <c r="K52" s="347">
        <v>2975</v>
      </c>
      <c r="L52" s="347">
        <v>2625</v>
      </c>
      <c r="M52" s="348">
        <v>2279</v>
      </c>
    </row>
    <row r="53" spans="2:13" ht="27.75" customHeight="1" thickBot="1" x14ac:dyDescent="0.25">
      <c r="B53" s="1199" t="s">
        <v>19</v>
      </c>
      <c r="C53" s="1200"/>
      <c r="D53" s="110"/>
      <c r="E53" s="1201" t="s">
        <v>44</v>
      </c>
      <c r="F53" s="1201"/>
      <c r="G53" s="1201"/>
      <c r="H53" s="1202"/>
      <c r="I53" s="349">
        <v>-2089</v>
      </c>
      <c r="J53" s="350">
        <v>-2927</v>
      </c>
      <c r="K53" s="350">
        <v>-3764</v>
      </c>
      <c r="L53" s="350">
        <v>-3893</v>
      </c>
      <c r="M53" s="351">
        <v>-4081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l9QFLa9ZT9r7NSFfW8k6ASCwr2LnIb5R0aRLtt1J2yP6LgpgR/q3h+Z5wY2R59HTXp50YZ4dTUKc48oopiw==" saltValue="nrHkCQZnSeojLOpyWvho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1839</v>
      </c>
      <c r="G55" s="352">
        <v>1769</v>
      </c>
      <c r="H55" s="353">
        <v>1880</v>
      </c>
    </row>
    <row r="56" spans="2:8" ht="52.5" customHeight="1" x14ac:dyDescent="0.2">
      <c r="B56" s="122"/>
      <c r="C56" s="1213" t="s">
        <v>47</v>
      </c>
      <c r="D56" s="1213"/>
      <c r="E56" s="1214"/>
      <c r="F56" s="354">
        <v>1273</v>
      </c>
      <c r="G56" s="354">
        <v>1275</v>
      </c>
      <c r="H56" s="355">
        <v>1292</v>
      </c>
    </row>
    <row r="57" spans="2:8" ht="53.25" customHeight="1" x14ac:dyDescent="0.2">
      <c r="B57" s="122"/>
      <c r="C57" s="1215" t="s">
        <v>48</v>
      </c>
      <c r="D57" s="1215"/>
      <c r="E57" s="1216"/>
      <c r="F57" s="356">
        <v>3230</v>
      </c>
      <c r="G57" s="356">
        <v>3443</v>
      </c>
      <c r="H57" s="357">
        <v>3508</v>
      </c>
    </row>
    <row r="58" spans="2:8" ht="45.75" customHeight="1" x14ac:dyDescent="0.2">
      <c r="B58" s="123"/>
      <c r="C58" s="1203" t="s">
        <v>563</v>
      </c>
      <c r="D58" s="1204"/>
      <c r="E58" s="1205"/>
      <c r="F58" s="358">
        <v>1704</v>
      </c>
      <c r="G58" s="358">
        <v>1824</v>
      </c>
      <c r="H58" s="359">
        <v>1774</v>
      </c>
    </row>
    <row r="59" spans="2:8" ht="45.75" customHeight="1" x14ac:dyDescent="0.2">
      <c r="B59" s="123"/>
      <c r="C59" s="1203" t="s">
        <v>564</v>
      </c>
      <c r="D59" s="1204"/>
      <c r="E59" s="1205"/>
      <c r="F59" s="358">
        <v>789</v>
      </c>
      <c r="G59" s="358">
        <v>817</v>
      </c>
      <c r="H59" s="359">
        <v>845</v>
      </c>
    </row>
    <row r="60" spans="2:8" ht="45.75" customHeight="1" x14ac:dyDescent="0.2">
      <c r="B60" s="123"/>
      <c r="C60" s="1203" t="s">
        <v>565</v>
      </c>
      <c r="D60" s="1204"/>
      <c r="E60" s="1205"/>
      <c r="F60" s="358">
        <v>476</v>
      </c>
      <c r="G60" s="358">
        <v>513</v>
      </c>
      <c r="H60" s="359">
        <v>556</v>
      </c>
    </row>
    <row r="61" spans="2:8" ht="45.75" customHeight="1" x14ac:dyDescent="0.2">
      <c r="B61" s="123"/>
      <c r="C61" s="1203" t="s">
        <v>566</v>
      </c>
      <c r="D61" s="1204"/>
      <c r="E61" s="1205"/>
      <c r="F61" s="358">
        <v>100</v>
      </c>
      <c r="G61" s="358">
        <v>124</v>
      </c>
      <c r="H61" s="359">
        <v>156</v>
      </c>
    </row>
    <row r="62" spans="2:8" ht="45.75" customHeight="1" thickBot="1" x14ac:dyDescent="0.25">
      <c r="B62" s="124"/>
      <c r="C62" s="1206" t="s">
        <v>567</v>
      </c>
      <c r="D62" s="1207"/>
      <c r="E62" s="1208"/>
      <c r="F62" s="360">
        <v>40</v>
      </c>
      <c r="G62" s="360">
        <v>50</v>
      </c>
      <c r="H62" s="361">
        <v>60</v>
      </c>
    </row>
    <row r="63" spans="2:8" ht="52.5" customHeight="1" thickBot="1" x14ac:dyDescent="0.25">
      <c r="B63" s="125"/>
      <c r="C63" s="1209" t="s">
        <v>49</v>
      </c>
      <c r="D63" s="1209"/>
      <c r="E63" s="1210"/>
      <c r="F63" s="362">
        <v>6343</v>
      </c>
      <c r="G63" s="362">
        <v>6487</v>
      </c>
      <c r="H63" s="363">
        <v>6680</v>
      </c>
    </row>
    <row r="64" spans="2:8" ht="13.2" x14ac:dyDescent="0.2"/>
  </sheetData>
  <sheetProtection algorithmName="SHA-512" hashValue="Wj/57xrAjls+50rJ1FJ408fUjnXUmY6e3KCeDx78y/2Iy79amXk+p/etnlxdu39BL1a6kyVnjG40PMwhZWwtdw==" saltValue="qYISgwVeoTHnyZsccut5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149037</v>
      </c>
      <c r="E3" s="144"/>
      <c r="F3" s="145">
        <v>332350</v>
      </c>
      <c r="G3" s="146"/>
      <c r="H3" s="147"/>
    </row>
    <row r="4" spans="1:8" x14ac:dyDescent="0.2">
      <c r="A4" s="148"/>
      <c r="B4" s="149"/>
      <c r="C4" s="150"/>
      <c r="D4" s="151">
        <v>140211</v>
      </c>
      <c r="E4" s="152"/>
      <c r="F4" s="153">
        <v>200453</v>
      </c>
      <c r="G4" s="154"/>
      <c r="H4" s="155"/>
    </row>
    <row r="5" spans="1:8" x14ac:dyDescent="0.2">
      <c r="A5" s="136" t="s">
        <v>520</v>
      </c>
      <c r="B5" s="141"/>
      <c r="C5" s="142"/>
      <c r="D5" s="143">
        <v>153422</v>
      </c>
      <c r="E5" s="144"/>
      <c r="F5" s="145">
        <v>362690</v>
      </c>
      <c r="G5" s="146"/>
      <c r="H5" s="147"/>
    </row>
    <row r="6" spans="1:8" x14ac:dyDescent="0.2">
      <c r="A6" s="148"/>
      <c r="B6" s="149"/>
      <c r="C6" s="150"/>
      <c r="D6" s="151">
        <v>125520</v>
      </c>
      <c r="E6" s="152"/>
      <c r="F6" s="153">
        <v>172580</v>
      </c>
      <c r="G6" s="154"/>
      <c r="H6" s="155"/>
    </row>
    <row r="7" spans="1:8" x14ac:dyDescent="0.2">
      <c r="A7" s="136" t="s">
        <v>521</v>
      </c>
      <c r="B7" s="141"/>
      <c r="C7" s="142"/>
      <c r="D7" s="143">
        <v>179003</v>
      </c>
      <c r="E7" s="144"/>
      <c r="F7" s="145">
        <v>296093</v>
      </c>
      <c r="G7" s="146"/>
      <c r="H7" s="147"/>
    </row>
    <row r="8" spans="1:8" x14ac:dyDescent="0.2">
      <c r="A8" s="148"/>
      <c r="B8" s="149"/>
      <c r="C8" s="150"/>
      <c r="D8" s="151">
        <v>156883</v>
      </c>
      <c r="E8" s="152"/>
      <c r="F8" s="153">
        <v>140545</v>
      </c>
      <c r="G8" s="154"/>
      <c r="H8" s="155"/>
    </row>
    <row r="9" spans="1:8" x14ac:dyDescent="0.2">
      <c r="A9" s="136" t="s">
        <v>522</v>
      </c>
      <c r="B9" s="141"/>
      <c r="C9" s="142"/>
      <c r="D9" s="143">
        <v>280695</v>
      </c>
      <c r="E9" s="144"/>
      <c r="F9" s="145">
        <v>308655</v>
      </c>
      <c r="G9" s="146"/>
      <c r="H9" s="147"/>
    </row>
    <row r="10" spans="1:8" x14ac:dyDescent="0.2">
      <c r="A10" s="148"/>
      <c r="B10" s="149"/>
      <c r="C10" s="150"/>
      <c r="D10" s="151">
        <v>268478</v>
      </c>
      <c r="E10" s="152"/>
      <c r="F10" s="153">
        <v>169887</v>
      </c>
      <c r="G10" s="154"/>
      <c r="H10" s="155"/>
    </row>
    <row r="11" spans="1:8" x14ac:dyDescent="0.2">
      <c r="A11" s="136" t="s">
        <v>523</v>
      </c>
      <c r="B11" s="141"/>
      <c r="C11" s="142"/>
      <c r="D11" s="143">
        <v>284166</v>
      </c>
      <c r="E11" s="144"/>
      <c r="F11" s="145">
        <v>325476</v>
      </c>
      <c r="G11" s="146"/>
      <c r="H11" s="147"/>
    </row>
    <row r="12" spans="1:8" x14ac:dyDescent="0.2">
      <c r="A12" s="148"/>
      <c r="B12" s="149"/>
      <c r="C12" s="156"/>
      <c r="D12" s="151">
        <v>277706</v>
      </c>
      <c r="E12" s="152"/>
      <c r="F12" s="153">
        <v>190204</v>
      </c>
      <c r="G12" s="154"/>
      <c r="H12" s="155"/>
    </row>
    <row r="13" spans="1:8" x14ac:dyDescent="0.2">
      <c r="A13" s="136"/>
      <c r="B13" s="141"/>
      <c r="C13" s="157"/>
      <c r="D13" s="158">
        <v>209265</v>
      </c>
      <c r="E13" s="159"/>
      <c r="F13" s="160">
        <v>325053</v>
      </c>
      <c r="G13" s="161"/>
      <c r="H13" s="147"/>
    </row>
    <row r="14" spans="1:8" x14ac:dyDescent="0.2">
      <c r="A14" s="148"/>
      <c r="B14" s="149"/>
      <c r="C14" s="150"/>
      <c r="D14" s="151">
        <v>193760</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9.3000000000000007</v>
      </c>
      <c r="C19" s="162">
        <f>ROUND(VALUE(SUBSTITUTE(実質収支比率等に係る経年分析!G$48,"▲","-")),2)</f>
        <v>13.75</v>
      </c>
      <c r="D19" s="162">
        <f>ROUND(VALUE(SUBSTITUTE(実質収支比率等に係る経年分析!H$48,"▲","-")),2)</f>
        <v>8.58</v>
      </c>
      <c r="E19" s="162">
        <f>ROUND(VALUE(SUBSTITUTE(実質収支比率等に係る経年分析!I$48,"▲","-")),2)</f>
        <v>10.17</v>
      </c>
      <c r="F19" s="162">
        <f>ROUND(VALUE(SUBSTITUTE(実質収支比率等に係る経年分析!J$48,"▲","-")),2)</f>
        <v>8.85</v>
      </c>
    </row>
    <row r="20" spans="1:11" x14ac:dyDescent="0.2">
      <c r="A20" s="162" t="s">
        <v>53</v>
      </c>
      <c r="B20" s="162">
        <f>ROUND(VALUE(SUBSTITUTE(実質収支比率等に係る経年分析!F$47,"▲","-")),2)</f>
        <v>59.74</v>
      </c>
      <c r="C20" s="162">
        <f>ROUND(VALUE(SUBSTITUTE(実質収支比率等に係る経年分析!G$47,"▲","-")),2)</f>
        <v>60.58</v>
      </c>
      <c r="D20" s="162">
        <f>ROUND(VALUE(SUBSTITUTE(実質収支比率等に係る経年分析!H$47,"▲","-")),2)</f>
        <v>65.040000000000006</v>
      </c>
      <c r="E20" s="162">
        <f>ROUND(VALUE(SUBSTITUTE(実質収支比率等に係る経年分析!I$47,"▲","-")),2)</f>
        <v>62.76</v>
      </c>
      <c r="F20" s="162">
        <f>ROUND(VALUE(SUBSTITUTE(実質収支比率等に係る経年分析!J$47,"▲","-")),2)</f>
        <v>65.760000000000005</v>
      </c>
    </row>
    <row r="21" spans="1:11" x14ac:dyDescent="0.2">
      <c r="A21" s="162" t="s">
        <v>54</v>
      </c>
      <c r="B21" s="162">
        <f>IF(ISNUMBER(VALUE(SUBSTITUTE(実質収支比率等に係る経年分析!F$49,"▲","-"))),ROUND(VALUE(SUBSTITUTE(実質収支比率等に係る経年分析!F$49,"▲","-")),2),NA())</f>
        <v>6.87</v>
      </c>
      <c r="C21" s="162">
        <f>IF(ISNUMBER(VALUE(SUBSTITUTE(実質収支比率等に係る経年分析!G$49,"▲","-"))),ROUND(VALUE(SUBSTITUTE(実質収支比率等に係る経年分析!G$49,"▲","-")),2),NA())</f>
        <v>9.9600000000000009</v>
      </c>
      <c r="D21" s="162">
        <f>IF(ISNUMBER(VALUE(SUBSTITUTE(実質収支比率等に係る経年分析!H$49,"▲","-"))),ROUND(VALUE(SUBSTITUTE(実質収支比率等に係る経年分析!H$49,"▲","-")),2),NA())</f>
        <v>-2.89</v>
      </c>
      <c r="E21" s="162">
        <f>IF(ISNUMBER(VALUE(SUBSTITUTE(実質収支比率等に係る経年分析!I$49,"▲","-"))),ROUND(VALUE(SUBSTITUTE(実質収支比率等に係る経年分析!I$49,"▲","-")),2),NA())</f>
        <v>-1.82</v>
      </c>
      <c r="F21" s="162">
        <f>IF(ISNUMBER(VALUE(SUBSTITUTE(実質収支比率等に係る経年分析!J$49,"▲","-"))),ROUND(VALUE(SUBSTITUTE(実質収支比率等に係る経年分析!J$49,"▲","-")),2),NA())</f>
        <v>2.72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2.88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0.56999999999999995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1.41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1.94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1.07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0.24</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0.26</v>
      </c>
    </row>
    <row r="31" spans="1:11" x14ac:dyDescent="0.2">
      <c r="A31" s="163" t="str">
        <f>IF(連結実質赤字比率に係る赤字・黒字の構成分析!C$39="",NA(),連結実質赤字比率に係る赤字・黒字の構成分析!C$39)</f>
        <v>山のふるさと村管理運営事業特別会計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0.45</v>
      </c>
    </row>
    <row r="32" spans="1:11" x14ac:dyDescent="0.2">
      <c r="A32" s="163" t="str">
        <f>IF(連結実質赤字比率に係る赤字・黒字の構成分析!C$38="",NA(),連結実質赤字比率に係る赤字・黒字の構成分析!C$38)</f>
        <v>都民の森管理運営事業特別会計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0.56999999999999995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0.56999999999999995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7.9</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13.15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424</v>
      </c>
      <c r="E42" s="164"/>
      <c r="F42" s="164"/>
      <c r="G42" s="164">
        <f>'実質公債費比率（分子）の構造'!L$52</f>
        <v>416</v>
      </c>
      <c r="H42" s="164"/>
      <c r="I42" s="164"/>
      <c r="J42" s="164">
        <f>'実質公債費比率（分子）の構造'!M$52</f>
        <v>399</v>
      </c>
      <c r="K42" s="164"/>
      <c r="L42" s="164"/>
      <c r="M42" s="164">
        <f>'実質公債費比率（分子）の構造'!N$52</f>
        <v>370</v>
      </c>
      <c r="N42" s="164"/>
      <c r="O42" s="164"/>
      <c r="P42" s="164">
        <f>'実質公債費比率（分子）の構造'!O$52</f>
        <v>339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31</v>
      </c>
      <c r="C45" s="164"/>
      <c r="D45" s="164"/>
      <c r="E45" s="164">
        <f>'実質公債費比率（分子）の構造'!L$49</f>
        <v>35</v>
      </c>
      <c r="F45" s="164"/>
      <c r="G45" s="164"/>
      <c r="H45" s="164">
        <f>'実質公債費比率（分子）の構造'!M$49</f>
        <v>38</v>
      </c>
      <c r="I45" s="164"/>
      <c r="J45" s="164"/>
      <c r="K45" s="164">
        <f>'実質公債費比率（分子）の構造'!N$49</f>
        <v>37</v>
      </c>
      <c r="L45" s="164"/>
      <c r="M45" s="164"/>
      <c r="N45" s="164">
        <f>'実質公債費比率（分子）の構造'!O$49</f>
        <v>36</v>
      </c>
      <c r="O45" s="164"/>
      <c r="P45" s="164"/>
    </row>
    <row r="46" spans="1:16" x14ac:dyDescent="0.2">
      <c r="A46" s="164" t="s">
        <v>64</v>
      </c>
      <c r="B46" s="164">
        <f>'実質公債費比率（分子）の構造'!K$48</f>
        <v>350</v>
      </c>
      <c r="C46" s="164"/>
      <c r="D46" s="164"/>
      <c r="E46" s="164">
        <f>'実質公債費比率（分子）の構造'!L$48</f>
        <v>352</v>
      </c>
      <c r="F46" s="164"/>
      <c r="G46" s="164"/>
      <c r="H46" s="164">
        <f>'実質公債費比率（分子）の構造'!M$48</f>
        <v>335</v>
      </c>
      <c r="I46" s="164"/>
      <c r="J46" s="164"/>
      <c r="K46" s="164">
        <f>'実質公債費比率（分子）の構造'!N$48</f>
        <v>320</v>
      </c>
      <c r="L46" s="164"/>
      <c r="M46" s="164"/>
      <c r="N46" s="164">
        <f>'実質公債費比率（分子）の構造'!O$48</f>
        <v>292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211</v>
      </c>
      <c r="C49" s="164"/>
      <c r="D49" s="164"/>
      <c r="E49" s="164">
        <f>'実質公債費比率（分子）の構造'!L$45</f>
        <v>212</v>
      </c>
      <c r="F49" s="164"/>
      <c r="G49" s="164"/>
      <c r="H49" s="164">
        <f>'実質公債費比率（分子）の構造'!M$45</f>
        <v>208</v>
      </c>
      <c r="I49" s="164"/>
      <c r="J49" s="164"/>
      <c r="K49" s="164">
        <f>'実質公債費比率（分子）の構造'!N$45</f>
        <v>198</v>
      </c>
      <c r="L49" s="164"/>
      <c r="M49" s="164"/>
      <c r="N49" s="164">
        <f>'実質公債費比率（分子）の構造'!O$45</f>
        <v>180</v>
      </c>
      <c r="O49" s="164"/>
      <c r="P49" s="164"/>
    </row>
    <row r="50" spans="1:16" x14ac:dyDescent="0.2">
      <c r="A50" s="164" t="s">
        <v>67</v>
      </c>
      <c r="B50" s="164" t="e">
        <f>NA()</f>
        <v>#N/A</v>
      </c>
      <c r="C50" s="164">
        <f>IF(ISNUMBER('実質公債費比率（分子）の構造'!K$53),'実質公債費比率（分子）の構造'!K$53,NA())</f>
        <v>168</v>
      </c>
      <c r="D50" s="164" t="e">
        <f>NA()</f>
        <v>#N/A</v>
      </c>
      <c r="E50" s="164" t="e">
        <f>NA()</f>
        <v>#N/A</v>
      </c>
      <c r="F50" s="164">
        <f>IF(ISNUMBER('実質公債費比率（分子）の構造'!L$53),'実質公債費比率（分子）の構造'!L$53,NA())</f>
        <v>183</v>
      </c>
      <c r="G50" s="164" t="e">
        <f>NA()</f>
        <v>#N/A</v>
      </c>
      <c r="H50" s="164" t="e">
        <f>NA()</f>
        <v>#N/A</v>
      </c>
      <c r="I50" s="164">
        <f>IF(ISNUMBER('実質公債費比率（分子）の構造'!M$53),'実質公債費比率（分子）の構造'!M$53,NA())</f>
        <v>182</v>
      </c>
      <c r="J50" s="164" t="e">
        <f>NA()</f>
        <v>#N/A</v>
      </c>
      <c r="K50" s="164" t="e">
        <f>NA()</f>
        <v>#N/A</v>
      </c>
      <c r="L50" s="164">
        <f>IF(ISNUMBER('実質公債費比率（分子）の構造'!N$53),'実質公債費比率（分子）の構造'!N$53,NA())</f>
        <v>185</v>
      </c>
      <c r="M50" s="164" t="e">
        <f>NA()</f>
        <v>#N/A</v>
      </c>
      <c r="N50" s="164" t="e">
        <f>NA()</f>
        <v>#N/A</v>
      </c>
      <c r="O50" s="164">
        <f>IF(ISNUMBER('実質公債費比率（分子）の構造'!O$53),'実質公債費比率（分子）の構造'!O$53,NA())</f>
        <v>169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3627</v>
      </c>
      <c r="E56" s="163"/>
      <c r="F56" s="163"/>
      <c r="G56" s="163">
        <f>'将来負担比率（分子）の構造'!J$52</f>
        <v>3318</v>
      </c>
      <c r="H56" s="163"/>
      <c r="I56" s="163"/>
      <c r="J56" s="163">
        <f>'将来負担比率（分子）の構造'!K$52</f>
        <v>2975</v>
      </c>
      <c r="K56" s="163"/>
      <c r="L56" s="163"/>
      <c r="M56" s="163">
        <f>'将来負担比率（分子）の構造'!L$52</f>
        <v>2625</v>
      </c>
      <c r="N56" s="163"/>
      <c r="O56" s="163"/>
      <c r="P56" s="163">
        <f>'将来負担比率（分子）の構造'!M$52</f>
        <v>2279</v>
      </c>
    </row>
    <row r="57" spans="1:16" x14ac:dyDescent="0.2">
      <c r="A57" s="163" t="s">
        <v>42</v>
      </c>
      <c r="B57" s="163"/>
      <c r="C57" s="163"/>
      <c r="D57" s="163">
        <f>'将来負担比率（分子）の構造'!I$51</f>
        <v>11</v>
      </c>
      <c r="E57" s="163"/>
      <c r="F57" s="163"/>
      <c r="G57" s="163">
        <f>'将来負担比率（分子）の構造'!J$51</f>
        <v>5</v>
      </c>
      <c r="H57" s="163"/>
      <c r="I57" s="163"/>
      <c r="J57" s="163">
        <f>'将来負担比率（分子）の構造'!K$51</f>
        <v>4</v>
      </c>
      <c r="K57" s="163"/>
      <c r="L57" s="163"/>
      <c r="M57" s="163">
        <f>'将来負担比率（分子）の構造'!L$51</f>
        <v>3</v>
      </c>
      <c r="N57" s="163"/>
      <c r="O57" s="163"/>
      <c r="P57" s="163">
        <f>'将来負担比率（分子）の構造'!M$51</f>
        <v>2</v>
      </c>
    </row>
    <row r="58" spans="1:16" x14ac:dyDescent="0.2">
      <c r="A58" s="163" t="s">
        <v>41</v>
      </c>
      <c r="B58" s="163"/>
      <c r="C58" s="163"/>
      <c r="D58" s="163">
        <f>'将来負担比率（分子）の構造'!I$50</f>
        <v>5111</v>
      </c>
      <c r="E58" s="163"/>
      <c r="F58" s="163"/>
      <c r="G58" s="163">
        <f>'将来負担比率（分子）の構造'!J$50</f>
        <v>5831</v>
      </c>
      <c r="H58" s="163"/>
      <c r="I58" s="163"/>
      <c r="J58" s="163">
        <f>'将来負担比率（分子）の構造'!K$50</f>
        <v>6548</v>
      </c>
      <c r="K58" s="163"/>
      <c r="L58" s="163"/>
      <c r="M58" s="163">
        <f>'将来負担比率（分子）の構造'!L$50</f>
        <v>6713</v>
      </c>
      <c r="N58" s="163"/>
      <c r="O58" s="163"/>
      <c r="P58" s="163">
        <f>'将来負担比率（分子）の構造'!M$50</f>
        <v>6872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1224</v>
      </c>
      <c r="C62" s="163"/>
      <c r="D62" s="163"/>
      <c r="E62" s="163">
        <f>'将来負担比率（分子）の構造'!J$45</f>
        <v>1234</v>
      </c>
      <c r="F62" s="163"/>
      <c r="G62" s="163"/>
      <c r="H62" s="163">
        <f>'将来負担比率（分子）の構造'!K$45</f>
        <v>1237</v>
      </c>
      <c r="I62" s="163"/>
      <c r="J62" s="163"/>
      <c r="K62" s="163">
        <f>'将来負担比率（分子）の構造'!L$45</f>
        <v>1251</v>
      </c>
      <c r="L62" s="163"/>
      <c r="M62" s="163"/>
      <c r="N62" s="163">
        <f>'将来負担比率（分子）の構造'!M$45</f>
        <v>1316</v>
      </c>
      <c r="O62" s="163"/>
      <c r="P62" s="163"/>
    </row>
    <row r="63" spans="1:16" x14ac:dyDescent="0.2">
      <c r="A63" s="163" t="s">
        <v>34</v>
      </c>
      <c r="B63" s="163">
        <f>'将来負担比率（分子）の構造'!I$44</f>
        <v>342</v>
      </c>
      <c r="C63" s="163"/>
      <c r="D63" s="163"/>
      <c r="E63" s="163">
        <f>'将来負担比率（分子）の構造'!J$44</f>
        <v>297</v>
      </c>
      <c r="F63" s="163"/>
      <c r="G63" s="163"/>
      <c r="H63" s="163">
        <f>'将来負担比率（分子）の構造'!K$44</f>
        <v>263</v>
      </c>
      <c r="I63" s="163"/>
      <c r="J63" s="163"/>
      <c r="K63" s="163">
        <f>'将来負担比率（分子）の構造'!L$44</f>
        <v>227</v>
      </c>
      <c r="L63" s="163"/>
      <c r="M63" s="163"/>
      <c r="N63" s="163">
        <f>'将来負担比率（分子）の構造'!M$44</f>
        <v>187</v>
      </c>
      <c r="O63" s="163"/>
      <c r="P63" s="163"/>
    </row>
    <row r="64" spans="1:16" x14ac:dyDescent="0.2">
      <c r="A64" s="163" t="s">
        <v>33</v>
      </c>
      <c r="B64" s="163">
        <f>'将来負担比率（分子）の構造'!I$43</f>
        <v>3130</v>
      </c>
      <c r="C64" s="163"/>
      <c r="D64" s="163"/>
      <c r="E64" s="163">
        <f>'将来負担比率（分子）の構造'!J$43</f>
        <v>2868</v>
      </c>
      <c r="F64" s="163"/>
      <c r="G64" s="163"/>
      <c r="H64" s="163">
        <f>'将来負担比率（分子）の構造'!K$43</f>
        <v>2610</v>
      </c>
      <c r="I64" s="163"/>
      <c r="J64" s="163"/>
      <c r="K64" s="163">
        <f>'将来負担比率（分子）の構造'!L$43</f>
        <v>2393</v>
      </c>
      <c r="L64" s="163"/>
      <c r="M64" s="163"/>
      <c r="N64" s="163">
        <f>'将来負担比率（分子）の構造'!M$43</f>
        <v>2134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1965</v>
      </c>
      <c r="C66" s="163"/>
      <c r="D66" s="163"/>
      <c r="E66" s="163">
        <f>'将来負担比率（分子）の構造'!J$41</f>
        <v>1828</v>
      </c>
      <c r="F66" s="163"/>
      <c r="G66" s="163"/>
      <c r="H66" s="163">
        <f>'将来負担比率（分子）の構造'!K$41</f>
        <v>1653</v>
      </c>
      <c r="I66" s="163"/>
      <c r="J66" s="163"/>
      <c r="K66" s="163">
        <f>'将来負担比率（分子）の構造'!L$41</f>
        <v>1577</v>
      </c>
      <c r="L66" s="163"/>
      <c r="M66" s="163"/>
      <c r="N66" s="163">
        <f>'将来負担比率（分子）の構造'!M$41</f>
        <v>1436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1839</v>
      </c>
      <c r="C72" s="167">
        <f>基金残高に係る経年分析!G55</f>
        <v>1769</v>
      </c>
      <c r="D72" s="167">
        <f>基金残高に係る経年分析!H55</f>
        <v>1880</v>
      </c>
    </row>
    <row r="73" spans="1:16" x14ac:dyDescent="0.2">
      <c r="A73" s="166" t="s">
        <v>74</v>
      </c>
      <c r="B73" s="167">
        <f>基金残高に係る経年分析!F56</f>
        <v>1273</v>
      </c>
      <c r="C73" s="167">
        <f>基金残高に係る経年分析!G56</f>
        <v>1275</v>
      </c>
      <c r="D73" s="167">
        <f>基金残高に係る経年分析!H56</f>
        <v>1292</v>
      </c>
    </row>
    <row r="74" spans="1:16" x14ac:dyDescent="0.2">
      <c r="A74" s="166" t="s">
        <v>75</v>
      </c>
      <c r="B74" s="167">
        <f>基金残高に係る経年分析!F57</f>
        <v>3230</v>
      </c>
      <c r="C74" s="167">
        <f>基金残高に係る経年分析!G57</f>
        <v>3443</v>
      </c>
      <c r="D74" s="167">
        <f>基金残高に係る経年分析!H57</f>
        <v>3508</v>
      </c>
    </row>
  </sheetData>
  <sheetProtection algorithmName="SHA-512" hashValue="eEuJsORS0vkCsLWCK342/Edxp/PnWOFOwnqp4yL5j+Eeoxj/fYJzYSaArKfWO7J1qB46jiF1vrYQWbPXJENKHg==" saltValue="x+W0yhTxR7jkGCvYsjhR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70" zoomScaleNormal="100" zoomScaleSheetLayoutView="70" workbookViewId="0">
      <selection activeCell="CD34" sqref="CD34:CQ34"/>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650126</v>
      </c>
      <c r="S5" s="613"/>
      <c r="T5" s="613"/>
      <c r="U5" s="613"/>
      <c r="V5" s="613"/>
      <c r="W5" s="613"/>
      <c r="X5" s="613"/>
      <c r="Y5" s="614"/>
      <c r="Z5" s="615">
        <v>8.9</v>
      </c>
      <c r="AA5" s="615"/>
      <c r="AB5" s="615"/>
      <c r="AC5" s="615"/>
      <c r="AD5" s="616">
        <v>650126</v>
      </c>
      <c r="AE5" s="616"/>
      <c r="AF5" s="616"/>
      <c r="AG5" s="616"/>
      <c r="AH5" s="616"/>
      <c r="AI5" s="616"/>
      <c r="AJ5" s="616"/>
      <c r="AK5" s="616"/>
      <c r="AL5" s="617">
        <v>22.4</v>
      </c>
      <c r="AM5" s="618"/>
      <c r="AN5" s="618"/>
      <c r="AO5" s="619"/>
      <c r="AP5" s="609" t="s">
        <v>216</v>
      </c>
      <c r="AQ5" s="610"/>
      <c r="AR5" s="610"/>
      <c r="AS5" s="610"/>
      <c r="AT5" s="610"/>
      <c r="AU5" s="610"/>
      <c r="AV5" s="610"/>
      <c r="AW5" s="610"/>
      <c r="AX5" s="610"/>
      <c r="AY5" s="610"/>
      <c r="AZ5" s="610"/>
      <c r="BA5" s="610"/>
      <c r="BB5" s="610"/>
      <c r="BC5" s="610"/>
      <c r="BD5" s="610"/>
      <c r="BE5" s="610"/>
      <c r="BF5" s="611"/>
      <c r="BG5" s="623">
        <v>645076</v>
      </c>
      <c r="BH5" s="624"/>
      <c r="BI5" s="624"/>
      <c r="BJ5" s="624"/>
      <c r="BK5" s="624"/>
      <c r="BL5" s="624"/>
      <c r="BM5" s="624"/>
      <c r="BN5" s="625"/>
      <c r="BO5" s="626">
        <v>99.2</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81501</v>
      </c>
      <c r="S6" s="624"/>
      <c r="T6" s="624"/>
      <c r="U6" s="624"/>
      <c r="V6" s="624"/>
      <c r="W6" s="624"/>
      <c r="X6" s="624"/>
      <c r="Y6" s="625"/>
      <c r="Z6" s="626">
        <v>1.1000000000000001</v>
      </c>
      <c r="AA6" s="626"/>
      <c r="AB6" s="626"/>
      <c r="AC6" s="626"/>
      <c r="AD6" s="627">
        <v>81501</v>
      </c>
      <c r="AE6" s="627"/>
      <c r="AF6" s="627"/>
      <c r="AG6" s="627"/>
      <c r="AH6" s="627"/>
      <c r="AI6" s="627"/>
      <c r="AJ6" s="627"/>
      <c r="AK6" s="627"/>
      <c r="AL6" s="628">
        <v>2.8</v>
      </c>
      <c r="AM6" s="629"/>
      <c r="AN6" s="629"/>
      <c r="AO6" s="630"/>
      <c r="AP6" s="620" t="s">
        <v>221</v>
      </c>
      <c r="AQ6" s="621"/>
      <c r="AR6" s="621"/>
      <c r="AS6" s="621"/>
      <c r="AT6" s="621"/>
      <c r="AU6" s="621"/>
      <c r="AV6" s="621"/>
      <c r="AW6" s="621"/>
      <c r="AX6" s="621"/>
      <c r="AY6" s="621"/>
      <c r="AZ6" s="621"/>
      <c r="BA6" s="621"/>
      <c r="BB6" s="621"/>
      <c r="BC6" s="621"/>
      <c r="BD6" s="621"/>
      <c r="BE6" s="621"/>
      <c r="BF6" s="622"/>
      <c r="BG6" s="623">
        <v>645076</v>
      </c>
      <c r="BH6" s="624"/>
      <c r="BI6" s="624"/>
      <c r="BJ6" s="624"/>
      <c r="BK6" s="624"/>
      <c r="BL6" s="624"/>
      <c r="BM6" s="624"/>
      <c r="BN6" s="625"/>
      <c r="BO6" s="626">
        <v>99.2</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80952</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80952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1185</v>
      </c>
      <c r="S7" s="624"/>
      <c r="T7" s="624"/>
      <c r="U7" s="624"/>
      <c r="V7" s="624"/>
      <c r="W7" s="624"/>
      <c r="X7" s="624"/>
      <c r="Y7" s="625"/>
      <c r="Z7" s="626">
        <v>0</v>
      </c>
      <c r="AA7" s="626"/>
      <c r="AB7" s="626"/>
      <c r="AC7" s="626"/>
      <c r="AD7" s="627">
        <v>1185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211883</v>
      </c>
      <c r="BH7" s="624"/>
      <c r="BI7" s="624"/>
      <c r="BJ7" s="624"/>
      <c r="BK7" s="624"/>
      <c r="BL7" s="624"/>
      <c r="BM7" s="624"/>
      <c r="BN7" s="625"/>
      <c r="BO7" s="626">
        <v>32.6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1393568</v>
      </c>
      <c r="CS7" s="624"/>
      <c r="CT7" s="624"/>
      <c r="CU7" s="624"/>
      <c r="CV7" s="624"/>
      <c r="CW7" s="624"/>
      <c r="CX7" s="624"/>
      <c r="CY7" s="625"/>
      <c r="CZ7" s="626">
        <v>19.899999999999999</v>
      </c>
      <c r="DA7" s="626"/>
      <c r="DB7" s="626"/>
      <c r="DC7" s="626"/>
      <c r="DD7" s="632">
        <v>325818</v>
      </c>
      <c r="DE7" s="624"/>
      <c r="DF7" s="624"/>
      <c r="DG7" s="624"/>
      <c r="DH7" s="624"/>
      <c r="DI7" s="624"/>
      <c r="DJ7" s="624"/>
      <c r="DK7" s="624"/>
      <c r="DL7" s="624"/>
      <c r="DM7" s="624"/>
      <c r="DN7" s="624"/>
      <c r="DO7" s="624"/>
      <c r="DP7" s="625"/>
      <c r="DQ7" s="632">
        <v>813589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6077</v>
      </c>
      <c r="S8" s="624"/>
      <c r="T8" s="624"/>
      <c r="U8" s="624"/>
      <c r="V8" s="624"/>
      <c r="W8" s="624"/>
      <c r="X8" s="624"/>
      <c r="Y8" s="625"/>
      <c r="Z8" s="626">
        <v>0.1</v>
      </c>
      <c r="AA8" s="626"/>
      <c r="AB8" s="626"/>
      <c r="AC8" s="626"/>
      <c r="AD8" s="627">
        <v>6077</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6605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1221478</v>
      </c>
      <c r="CS8" s="624"/>
      <c r="CT8" s="624"/>
      <c r="CU8" s="624"/>
      <c r="CV8" s="624"/>
      <c r="CW8" s="624"/>
      <c r="CX8" s="624"/>
      <c r="CY8" s="625"/>
      <c r="CZ8" s="626">
        <v>17.399999999999999</v>
      </c>
      <c r="DA8" s="626"/>
      <c r="DB8" s="626"/>
      <c r="DC8" s="626"/>
      <c r="DD8" s="632">
        <v>4090</v>
      </c>
      <c r="DE8" s="624"/>
      <c r="DF8" s="624"/>
      <c r="DG8" s="624"/>
      <c r="DH8" s="624"/>
      <c r="DI8" s="624"/>
      <c r="DJ8" s="624"/>
      <c r="DK8" s="624"/>
      <c r="DL8" s="624"/>
      <c r="DM8" s="624"/>
      <c r="DN8" s="624"/>
      <c r="DO8" s="624"/>
      <c r="DP8" s="625"/>
      <c r="DQ8" s="632">
        <v>574353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8820</v>
      </c>
      <c r="S9" s="624"/>
      <c r="T9" s="624"/>
      <c r="U9" s="624"/>
      <c r="V9" s="624"/>
      <c r="W9" s="624"/>
      <c r="X9" s="624"/>
      <c r="Y9" s="625"/>
      <c r="Z9" s="626">
        <v>0.1</v>
      </c>
      <c r="AA9" s="626"/>
      <c r="AB9" s="626"/>
      <c r="AC9" s="626"/>
      <c r="AD9" s="627">
        <v>8820</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172307</v>
      </c>
      <c r="BH9" s="624"/>
      <c r="BI9" s="624"/>
      <c r="BJ9" s="624"/>
      <c r="BK9" s="624"/>
      <c r="BL9" s="624"/>
      <c r="BM9" s="624"/>
      <c r="BN9" s="625"/>
      <c r="BO9" s="626">
        <v>26.5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588259</v>
      </c>
      <c r="CS9" s="624"/>
      <c r="CT9" s="624"/>
      <c r="CU9" s="624"/>
      <c r="CV9" s="624"/>
      <c r="CW9" s="624"/>
      <c r="CX9" s="624"/>
      <c r="CY9" s="625"/>
      <c r="CZ9" s="626">
        <v>8.4</v>
      </c>
      <c r="DA9" s="626"/>
      <c r="DB9" s="626"/>
      <c r="DC9" s="626"/>
      <c r="DD9" s="632">
        <v>8237</v>
      </c>
      <c r="DE9" s="624"/>
      <c r="DF9" s="624"/>
      <c r="DG9" s="624"/>
      <c r="DH9" s="624"/>
      <c r="DI9" s="624"/>
      <c r="DJ9" s="624"/>
      <c r="DK9" s="624"/>
      <c r="DL9" s="624"/>
      <c r="DM9" s="624"/>
      <c r="DN9" s="624"/>
      <c r="DO9" s="624"/>
      <c r="DP9" s="625"/>
      <c r="DQ9" s="632">
        <v>247062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12986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57066</v>
      </c>
      <c r="CS10" s="624"/>
      <c r="CT10" s="624"/>
      <c r="CU10" s="624"/>
      <c r="CV10" s="624"/>
      <c r="CW10" s="624"/>
      <c r="CX10" s="624"/>
      <c r="CY10" s="625"/>
      <c r="CZ10" s="626">
        <v>0.8</v>
      </c>
      <c r="DA10" s="626"/>
      <c r="DB10" s="626"/>
      <c r="DC10" s="626"/>
      <c r="DD10" s="632" t="s">
        <v>122</v>
      </c>
      <c r="DE10" s="624"/>
      <c r="DF10" s="624"/>
      <c r="DG10" s="624"/>
      <c r="DH10" s="624"/>
      <c r="DI10" s="624"/>
      <c r="DJ10" s="624"/>
      <c r="DK10" s="624"/>
      <c r="DL10" s="624"/>
      <c r="DM10" s="624"/>
      <c r="DN10" s="624"/>
      <c r="DO10" s="624"/>
      <c r="DP10" s="625"/>
      <c r="DQ10" s="632">
        <v>26602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123668</v>
      </c>
      <c r="S11" s="624"/>
      <c r="T11" s="624"/>
      <c r="U11" s="624"/>
      <c r="V11" s="624"/>
      <c r="W11" s="624"/>
      <c r="X11" s="624"/>
      <c r="Y11" s="625"/>
      <c r="Z11" s="628">
        <v>1.7</v>
      </c>
      <c r="AA11" s="629"/>
      <c r="AB11" s="629"/>
      <c r="AC11" s="635"/>
      <c r="AD11" s="632">
        <v>123668</v>
      </c>
      <c r="AE11" s="624"/>
      <c r="AF11" s="624"/>
      <c r="AG11" s="624"/>
      <c r="AH11" s="624"/>
      <c r="AI11" s="624"/>
      <c r="AJ11" s="624"/>
      <c r="AK11" s="625"/>
      <c r="AL11" s="628">
        <v>4.3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19985</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912492</v>
      </c>
      <c r="CS11" s="624"/>
      <c r="CT11" s="624"/>
      <c r="CU11" s="624"/>
      <c r="CV11" s="624"/>
      <c r="CW11" s="624"/>
      <c r="CX11" s="624"/>
      <c r="CY11" s="625"/>
      <c r="CZ11" s="626">
        <v>13</v>
      </c>
      <c r="DA11" s="626"/>
      <c r="DB11" s="626"/>
      <c r="DC11" s="626"/>
      <c r="DD11" s="632">
        <v>229192</v>
      </c>
      <c r="DE11" s="624"/>
      <c r="DF11" s="624"/>
      <c r="DG11" s="624"/>
      <c r="DH11" s="624"/>
      <c r="DI11" s="624"/>
      <c r="DJ11" s="624"/>
      <c r="DK11" s="624"/>
      <c r="DL11" s="624"/>
      <c r="DM11" s="624"/>
      <c r="DN11" s="624"/>
      <c r="DO11" s="624"/>
      <c r="DP11" s="625"/>
      <c r="DQ11" s="632">
        <v>208799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393605</v>
      </c>
      <c r="BH12" s="624"/>
      <c r="BI12" s="624"/>
      <c r="BJ12" s="624"/>
      <c r="BK12" s="624"/>
      <c r="BL12" s="624"/>
      <c r="BM12" s="624"/>
      <c r="BN12" s="625"/>
      <c r="BO12" s="626">
        <v>60.5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532271</v>
      </c>
      <c r="CS12" s="624"/>
      <c r="CT12" s="624"/>
      <c r="CU12" s="624"/>
      <c r="CV12" s="624"/>
      <c r="CW12" s="624"/>
      <c r="CX12" s="624"/>
      <c r="CY12" s="625"/>
      <c r="CZ12" s="626">
        <v>7.6</v>
      </c>
      <c r="DA12" s="626"/>
      <c r="DB12" s="626"/>
      <c r="DC12" s="626"/>
      <c r="DD12" s="632">
        <v>137413</v>
      </c>
      <c r="DE12" s="624"/>
      <c r="DF12" s="624"/>
      <c r="DG12" s="624"/>
      <c r="DH12" s="624"/>
      <c r="DI12" s="624"/>
      <c r="DJ12" s="624"/>
      <c r="DK12" s="624"/>
      <c r="DL12" s="624"/>
      <c r="DM12" s="624"/>
      <c r="DN12" s="624"/>
      <c r="DO12" s="624"/>
      <c r="DP12" s="625"/>
      <c r="DQ12" s="632">
        <v>133498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107</v>
      </c>
      <c r="S13" s="624"/>
      <c r="T13" s="624"/>
      <c r="U13" s="624"/>
      <c r="V13" s="624"/>
      <c r="W13" s="624"/>
      <c r="X13" s="624"/>
      <c r="Y13" s="625"/>
      <c r="Z13" s="626">
        <v>0</v>
      </c>
      <c r="AA13" s="626"/>
      <c r="AB13" s="626"/>
      <c r="AC13" s="626"/>
      <c r="AD13" s="627">
        <v>107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285932</v>
      </c>
      <c r="BH13" s="624"/>
      <c r="BI13" s="624"/>
      <c r="BJ13" s="624"/>
      <c r="BK13" s="624"/>
      <c r="BL13" s="624"/>
      <c r="BM13" s="624"/>
      <c r="BN13" s="625"/>
      <c r="BO13" s="626">
        <v>44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1150101</v>
      </c>
      <c r="CS13" s="624"/>
      <c r="CT13" s="624"/>
      <c r="CU13" s="624"/>
      <c r="CV13" s="624"/>
      <c r="CW13" s="624"/>
      <c r="CX13" s="624"/>
      <c r="CY13" s="625"/>
      <c r="CZ13" s="626">
        <v>16.399999999999999</v>
      </c>
      <c r="DA13" s="626"/>
      <c r="DB13" s="626"/>
      <c r="DC13" s="626"/>
      <c r="DD13" s="632">
        <v>497980</v>
      </c>
      <c r="DE13" s="624"/>
      <c r="DF13" s="624"/>
      <c r="DG13" s="624"/>
      <c r="DH13" s="624"/>
      <c r="DI13" s="624"/>
      <c r="DJ13" s="624"/>
      <c r="DK13" s="624"/>
      <c r="DL13" s="624"/>
      <c r="DM13" s="624"/>
      <c r="DN13" s="624"/>
      <c r="DO13" s="624"/>
      <c r="DP13" s="625"/>
      <c r="DQ13" s="632">
        <v>775495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18192</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336339</v>
      </c>
      <c r="CS14" s="624"/>
      <c r="CT14" s="624"/>
      <c r="CU14" s="624"/>
      <c r="CV14" s="624"/>
      <c r="CW14" s="624"/>
      <c r="CX14" s="624"/>
      <c r="CY14" s="625"/>
      <c r="CZ14" s="626">
        <v>4.8</v>
      </c>
      <c r="DA14" s="626"/>
      <c r="DB14" s="626"/>
      <c r="DC14" s="626"/>
      <c r="DD14" s="632">
        <v>15059</v>
      </c>
      <c r="DE14" s="624"/>
      <c r="DF14" s="624"/>
      <c r="DG14" s="624"/>
      <c r="DH14" s="624"/>
      <c r="DI14" s="624"/>
      <c r="DJ14" s="624"/>
      <c r="DK14" s="624"/>
      <c r="DL14" s="624"/>
      <c r="DM14" s="624"/>
      <c r="DN14" s="624"/>
      <c r="DO14" s="624"/>
      <c r="DP14" s="625"/>
      <c r="DQ14" s="632">
        <v>78998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11490</v>
      </c>
      <c r="S15" s="624"/>
      <c r="T15" s="624"/>
      <c r="U15" s="624"/>
      <c r="V15" s="624"/>
      <c r="W15" s="624"/>
      <c r="X15" s="624"/>
      <c r="Y15" s="625"/>
      <c r="Z15" s="626">
        <v>0.2</v>
      </c>
      <c r="AA15" s="626"/>
      <c r="AB15" s="626"/>
      <c r="AC15" s="626"/>
      <c r="AD15" s="627">
        <v>11490</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18769</v>
      </c>
      <c r="BH15" s="624"/>
      <c r="BI15" s="624"/>
      <c r="BJ15" s="624"/>
      <c r="BK15" s="624"/>
      <c r="BL15" s="624"/>
      <c r="BM15" s="624"/>
      <c r="BN15" s="625"/>
      <c r="BO15" s="626">
        <v>2.9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565398</v>
      </c>
      <c r="CS15" s="624"/>
      <c r="CT15" s="624"/>
      <c r="CU15" s="624"/>
      <c r="CV15" s="624"/>
      <c r="CW15" s="624"/>
      <c r="CX15" s="624"/>
      <c r="CY15" s="625"/>
      <c r="CZ15" s="626">
        <v>8.1</v>
      </c>
      <c r="DA15" s="626"/>
      <c r="DB15" s="626"/>
      <c r="DC15" s="626"/>
      <c r="DD15" s="632">
        <v>58685</v>
      </c>
      <c r="DE15" s="624"/>
      <c r="DF15" s="624"/>
      <c r="DG15" s="624"/>
      <c r="DH15" s="624"/>
      <c r="DI15" s="624"/>
      <c r="DJ15" s="624"/>
      <c r="DK15" s="624"/>
      <c r="DL15" s="624"/>
      <c r="DM15" s="624"/>
      <c r="DN15" s="624"/>
      <c r="DO15" s="624"/>
      <c r="DP15" s="625"/>
      <c r="DQ15" s="632">
        <v>284048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27793</v>
      </c>
      <c r="S16" s="624"/>
      <c r="T16" s="624"/>
      <c r="U16" s="624"/>
      <c r="V16" s="624"/>
      <c r="W16" s="624"/>
      <c r="X16" s="624"/>
      <c r="Y16" s="625"/>
      <c r="Z16" s="626">
        <v>0.4</v>
      </c>
      <c r="AA16" s="626"/>
      <c r="AB16" s="626"/>
      <c r="AC16" s="626"/>
      <c r="AD16" s="627">
        <v>27793</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2627</v>
      </c>
      <c r="BH16" s="624"/>
      <c r="BI16" s="624"/>
      <c r="BJ16" s="624"/>
      <c r="BK16" s="624"/>
      <c r="BL16" s="624"/>
      <c r="BM16" s="624"/>
      <c r="BN16" s="625"/>
      <c r="BO16" s="626">
        <v>0.4</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17638</v>
      </c>
      <c r="S17" s="624"/>
      <c r="T17" s="624"/>
      <c r="U17" s="624"/>
      <c r="V17" s="624"/>
      <c r="W17" s="624"/>
      <c r="X17" s="624"/>
      <c r="Y17" s="625"/>
      <c r="Z17" s="626">
        <v>0.2</v>
      </c>
      <c r="AA17" s="626"/>
      <c r="AB17" s="626"/>
      <c r="AC17" s="626"/>
      <c r="AD17" s="627">
        <v>17638</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179620</v>
      </c>
      <c r="CS17" s="624"/>
      <c r="CT17" s="624"/>
      <c r="CU17" s="624"/>
      <c r="CV17" s="624"/>
      <c r="CW17" s="624"/>
      <c r="CX17" s="624"/>
      <c r="CY17" s="625"/>
      <c r="CZ17" s="626">
        <v>2.6</v>
      </c>
      <c r="DA17" s="626"/>
      <c r="DB17" s="626"/>
      <c r="DC17" s="626"/>
      <c r="DD17" s="632" t="s">
        <v>122</v>
      </c>
      <c r="DE17" s="624"/>
      <c r="DF17" s="624"/>
      <c r="DG17" s="624"/>
      <c r="DH17" s="624"/>
      <c r="DI17" s="624"/>
      <c r="DJ17" s="624"/>
      <c r="DK17" s="624"/>
      <c r="DL17" s="624"/>
      <c r="DM17" s="624"/>
      <c r="DN17" s="624"/>
      <c r="DO17" s="624"/>
      <c r="DP17" s="625"/>
      <c r="DQ17" s="632">
        <v>178677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913</v>
      </c>
      <c r="S18" s="624"/>
      <c r="T18" s="624"/>
      <c r="U18" s="624"/>
      <c r="V18" s="624"/>
      <c r="W18" s="624"/>
      <c r="X18" s="624"/>
      <c r="Y18" s="625"/>
      <c r="Z18" s="626">
        <v>0</v>
      </c>
      <c r="AA18" s="626"/>
      <c r="AB18" s="626"/>
      <c r="AC18" s="626"/>
      <c r="AD18" s="627">
        <v>913</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16725</v>
      </c>
      <c r="S19" s="624"/>
      <c r="T19" s="624"/>
      <c r="U19" s="624"/>
      <c r="V19" s="624"/>
      <c r="W19" s="624"/>
      <c r="X19" s="624"/>
      <c r="Y19" s="625"/>
      <c r="Z19" s="626">
        <v>0.2</v>
      </c>
      <c r="AA19" s="626"/>
      <c r="AB19" s="626"/>
      <c r="AC19" s="626"/>
      <c r="AD19" s="627">
        <v>16725</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5050</v>
      </c>
      <c r="BH19" s="624"/>
      <c r="BI19" s="624"/>
      <c r="BJ19" s="624"/>
      <c r="BK19" s="624"/>
      <c r="BL19" s="624"/>
      <c r="BM19" s="624"/>
      <c r="BN19" s="625"/>
      <c r="BO19" s="626">
        <v>0.8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5050</v>
      </c>
      <c r="BH20" s="624"/>
      <c r="BI20" s="624"/>
      <c r="BJ20" s="624"/>
      <c r="BK20" s="624"/>
      <c r="BL20" s="624"/>
      <c r="BM20" s="624"/>
      <c r="BN20" s="625"/>
      <c r="BO20" s="626">
        <v>0.8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7017544</v>
      </c>
      <c r="CS20" s="624"/>
      <c r="CT20" s="624"/>
      <c r="CU20" s="624"/>
      <c r="CV20" s="624"/>
      <c r="CW20" s="624"/>
      <c r="CX20" s="624"/>
      <c r="CY20" s="625"/>
      <c r="CZ20" s="626">
        <v>100</v>
      </c>
      <c r="DA20" s="626"/>
      <c r="DB20" s="626"/>
      <c r="DC20" s="626"/>
      <c r="DD20" s="632">
        <v>1276474</v>
      </c>
      <c r="DE20" s="624"/>
      <c r="DF20" s="624"/>
      <c r="DG20" s="624"/>
      <c r="DH20" s="624"/>
      <c r="DI20" s="624"/>
      <c r="DJ20" s="624"/>
      <c r="DK20" s="624"/>
      <c r="DL20" s="624"/>
      <c r="DM20" s="624"/>
      <c r="DN20" s="624"/>
      <c r="DO20" s="624"/>
      <c r="DP20" s="625"/>
      <c r="DQ20" s="632">
        <v>3402073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2183191</v>
      </c>
      <c r="S21" s="624"/>
      <c r="T21" s="624"/>
      <c r="U21" s="624"/>
      <c r="V21" s="624"/>
      <c r="W21" s="624"/>
      <c r="X21" s="624"/>
      <c r="Y21" s="625"/>
      <c r="Z21" s="626">
        <v>30</v>
      </c>
      <c r="AA21" s="626"/>
      <c r="AB21" s="626"/>
      <c r="AC21" s="626"/>
      <c r="AD21" s="627">
        <v>1957928</v>
      </c>
      <c r="AE21" s="627"/>
      <c r="AF21" s="627"/>
      <c r="AG21" s="627"/>
      <c r="AH21" s="627"/>
      <c r="AI21" s="627"/>
      <c r="AJ21" s="627"/>
      <c r="AK21" s="627"/>
      <c r="AL21" s="628">
        <v>67.3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5050</v>
      </c>
      <c r="BH21" s="624"/>
      <c r="BI21" s="624"/>
      <c r="BJ21" s="624"/>
      <c r="BK21" s="624"/>
      <c r="BL21" s="624"/>
      <c r="BM21" s="624"/>
      <c r="BN21" s="625"/>
      <c r="BO21" s="626">
        <v>0.8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1957928</v>
      </c>
      <c r="S22" s="624"/>
      <c r="T22" s="624"/>
      <c r="U22" s="624"/>
      <c r="V22" s="624"/>
      <c r="W22" s="624"/>
      <c r="X22" s="624"/>
      <c r="Y22" s="625"/>
      <c r="Z22" s="626">
        <v>26.9</v>
      </c>
      <c r="AA22" s="626"/>
      <c r="AB22" s="626"/>
      <c r="AC22" s="626"/>
      <c r="AD22" s="627">
        <v>1957928</v>
      </c>
      <c r="AE22" s="627"/>
      <c r="AF22" s="627"/>
      <c r="AG22" s="627"/>
      <c r="AH22" s="627"/>
      <c r="AI22" s="627"/>
      <c r="AJ22" s="627"/>
      <c r="AK22" s="627"/>
      <c r="AL22" s="628">
        <v>67.3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225263</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1771932</v>
      </c>
      <c r="CS24" s="613"/>
      <c r="CT24" s="613"/>
      <c r="CU24" s="613"/>
      <c r="CV24" s="613"/>
      <c r="CW24" s="613"/>
      <c r="CX24" s="613"/>
      <c r="CY24" s="614"/>
      <c r="CZ24" s="617">
        <v>25.3</v>
      </c>
      <c r="DA24" s="618"/>
      <c r="DB24" s="618"/>
      <c r="DC24" s="634"/>
      <c r="DD24" s="658">
        <v>1278017</v>
      </c>
      <c r="DE24" s="613"/>
      <c r="DF24" s="613"/>
      <c r="DG24" s="613"/>
      <c r="DH24" s="613"/>
      <c r="DI24" s="613"/>
      <c r="DJ24" s="613"/>
      <c r="DK24" s="614"/>
      <c r="DL24" s="658">
        <v>1217409</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3111596</v>
      </c>
      <c r="S25" s="624"/>
      <c r="T25" s="624"/>
      <c r="U25" s="624"/>
      <c r="V25" s="624"/>
      <c r="W25" s="624"/>
      <c r="X25" s="624"/>
      <c r="Y25" s="625"/>
      <c r="Z25" s="626">
        <v>42.8</v>
      </c>
      <c r="AA25" s="626"/>
      <c r="AB25" s="626"/>
      <c r="AC25" s="626"/>
      <c r="AD25" s="627">
        <v>2886333</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1112717</v>
      </c>
      <c r="CS25" s="655"/>
      <c r="CT25" s="655"/>
      <c r="CU25" s="655"/>
      <c r="CV25" s="655"/>
      <c r="CW25" s="655"/>
      <c r="CX25" s="655"/>
      <c r="CY25" s="656"/>
      <c r="CZ25" s="628">
        <v>15.9</v>
      </c>
      <c r="DA25" s="653"/>
      <c r="DB25" s="653"/>
      <c r="DC25" s="657"/>
      <c r="DD25" s="632">
        <v>942298</v>
      </c>
      <c r="DE25" s="655"/>
      <c r="DF25" s="655"/>
      <c r="DG25" s="655"/>
      <c r="DH25" s="655"/>
      <c r="DI25" s="655"/>
      <c r="DJ25" s="655"/>
      <c r="DK25" s="656"/>
      <c r="DL25" s="632">
        <v>928180</v>
      </c>
      <c r="DM25" s="655"/>
      <c r="DN25" s="655"/>
      <c r="DO25" s="655"/>
      <c r="DP25" s="655"/>
      <c r="DQ25" s="655"/>
      <c r="DR25" s="655"/>
      <c r="DS25" s="655"/>
      <c r="DT25" s="655"/>
      <c r="DU25" s="655"/>
      <c r="DV25" s="656"/>
      <c r="DW25" s="628">
        <v>31.8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1452</v>
      </c>
      <c r="S26" s="624"/>
      <c r="T26" s="624"/>
      <c r="U26" s="624"/>
      <c r="V26" s="624"/>
      <c r="W26" s="624"/>
      <c r="X26" s="624"/>
      <c r="Y26" s="625"/>
      <c r="Z26" s="626">
        <v>0</v>
      </c>
      <c r="AA26" s="626"/>
      <c r="AB26" s="626"/>
      <c r="AC26" s="626"/>
      <c r="AD26" s="627">
        <v>1452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634201</v>
      </c>
      <c r="CS26" s="624"/>
      <c r="CT26" s="624"/>
      <c r="CU26" s="624"/>
      <c r="CV26" s="624"/>
      <c r="CW26" s="624"/>
      <c r="CX26" s="624"/>
      <c r="CY26" s="625"/>
      <c r="CZ26" s="628">
        <v>9</v>
      </c>
      <c r="DA26" s="653"/>
      <c r="DB26" s="653"/>
      <c r="DC26" s="657"/>
      <c r="DD26" s="632">
        <v>507391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5561</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650126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479595</v>
      </c>
      <c r="CS27" s="655"/>
      <c r="CT27" s="655"/>
      <c r="CU27" s="655"/>
      <c r="CV27" s="655"/>
      <c r="CW27" s="655"/>
      <c r="CX27" s="655"/>
      <c r="CY27" s="656"/>
      <c r="CZ27" s="628">
        <v>6.8</v>
      </c>
      <c r="DA27" s="653"/>
      <c r="DB27" s="653"/>
      <c r="DC27" s="657"/>
      <c r="DD27" s="632">
        <v>157042</v>
      </c>
      <c r="DE27" s="655"/>
      <c r="DF27" s="655"/>
      <c r="DG27" s="655"/>
      <c r="DH27" s="655"/>
      <c r="DI27" s="655"/>
      <c r="DJ27" s="655"/>
      <c r="DK27" s="656"/>
      <c r="DL27" s="632">
        <v>110552</v>
      </c>
      <c r="DM27" s="655"/>
      <c r="DN27" s="655"/>
      <c r="DO27" s="655"/>
      <c r="DP27" s="655"/>
      <c r="DQ27" s="655"/>
      <c r="DR27" s="655"/>
      <c r="DS27" s="655"/>
      <c r="DT27" s="655"/>
      <c r="DU27" s="655"/>
      <c r="DV27" s="656"/>
      <c r="DW27" s="628">
        <v>3.8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127507</v>
      </c>
      <c r="S28" s="624"/>
      <c r="T28" s="624"/>
      <c r="U28" s="624"/>
      <c r="V28" s="624"/>
      <c r="W28" s="624"/>
      <c r="X28" s="624"/>
      <c r="Y28" s="625"/>
      <c r="Z28" s="626">
        <v>1.8</v>
      </c>
      <c r="AA28" s="626"/>
      <c r="AB28" s="626"/>
      <c r="AC28" s="626"/>
      <c r="AD28" s="627">
        <v>9057</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179620</v>
      </c>
      <c r="CS28" s="624"/>
      <c r="CT28" s="624"/>
      <c r="CU28" s="624"/>
      <c r="CV28" s="624"/>
      <c r="CW28" s="624"/>
      <c r="CX28" s="624"/>
      <c r="CY28" s="625"/>
      <c r="CZ28" s="628">
        <v>2.6</v>
      </c>
      <c r="DA28" s="653"/>
      <c r="DB28" s="653"/>
      <c r="DC28" s="657"/>
      <c r="DD28" s="632">
        <v>178677</v>
      </c>
      <c r="DE28" s="624"/>
      <c r="DF28" s="624"/>
      <c r="DG28" s="624"/>
      <c r="DH28" s="624"/>
      <c r="DI28" s="624"/>
      <c r="DJ28" s="624"/>
      <c r="DK28" s="625"/>
      <c r="DL28" s="632">
        <v>178677</v>
      </c>
      <c r="DM28" s="624"/>
      <c r="DN28" s="624"/>
      <c r="DO28" s="624"/>
      <c r="DP28" s="624"/>
      <c r="DQ28" s="624"/>
      <c r="DR28" s="624"/>
      <c r="DS28" s="624"/>
      <c r="DT28" s="624"/>
      <c r="DU28" s="624"/>
      <c r="DV28" s="625"/>
      <c r="DW28" s="628">
        <v>6.1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22985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179620</v>
      </c>
      <c r="CS29" s="655"/>
      <c r="CT29" s="655"/>
      <c r="CU29" s="655"/>
      <c r="CV29" s="655"/>
      <c r="CW29" s="655"/>
      <c r="CX29" s="655"/>
      <c r="CY29" s="656"/>
      <c r="CZ29" s="628">
        <v>2.6</v>
      </c>
      <c r="DA29" s="653"/>
      <c r="DB29" s="653"/>
      <c r="DC29" s="657"/>
      <c r="DD29" s="632">
        <v>178677</v>
      </c>
      <c r="DE29" s="655"/>
      <c r="DF29" s="655"/>
      <c r="DG29" s="655"/>
      <c r="DH29" s="655"/>
      <c r="DI29" s="655"/>
      <c r="DJ29" s="655"/>
      <c r="DK29" s="656"/>
      <c r="DL29" s="632">
        <v>178677</v>
      </c>
      <c r="DM29" s="655"/>
      <c r="DN29" s="655"/>
      <c r="DO29" s="655"/>
      <c r="DP29" s="655"/>
      <c r="DQ29" s="655"/>
      <c r="DR29" s="655"/>
      <c r="DS29" s="655"/>
      <c r="DT29" s="655"/>
      <c r="DU29" s="655"/>
      <c r="DV29" s="656"/>
      <c r="DW29" s="628">
        <v>6.1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306278</v>
      </c>
      <c r="S30" s="624"/>
      <c r="T30" s="624"/>
      <c r="U30" s="624"/>
      <c r="V30" s="624"/>
      <c r="W30" s="624"/>
      <c r="X30" s="624"/>
      <c r="Y30" s="625"/>
      <c r="Z30" s="626">
        <v>4.2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176194</v>
      </c>
      <c r="CS30" s="624"/>
      <c r="CT30" s="624"/>
      <c r="CU30" s="624"/>
      <c r="CV30" s="624"/>
      <c r="CW30" s="624"/>
      <c r="CX30" s="624"/>
      <c r="CY30" s="625"/>
      <c r="CZ30" s="628">
        <v>2.5</v>
      </c>
      <c r="DA30" s="653"/>
      <c r="DB30" s="653"/>
      <c r="DC30" s="657"/>
      <c r="DD30" s="632">
        <v>175251</v>
      </c>
      <c r="DE30" s="624"/>
      <c r="DF30" s="624"/>
      <c r="DG30" s="624"/>
      <c r="DH30" s="624"/>
      <c r="DI30" s="624"/>
      <c r="DJ30" s="624"/>
      <c r="DK30" s="625"/>
      <c r="DL30" s="632">
        <v>175251</v>
      </c>
      <c r="DM30" s="624"/>
      <c r="DN30" s="624"/>
      <c r="DO30" s="624"/>
      <c r="DP30" s="624"/>
      <c r="DQ30" s="624"/>
      <c r="DR30" s="624"/>
      <c r="DS30" s="624"/>
      <c r="DT30" s="624"/>
      <c r="DU30" s="624"/>
      <c r="DV30" s="625"/>
      <c r="DW30" s="628">
        <v>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99.1</v>
      </c>
      <c r="BN31" s="667"/>
      <c r="BO31" s="667"/>
      <c r="BP31" s="667"/>
      <c r="BQ31" s="668"/>
      <c r="BR31" s="679">
        <v>99.7</v>
      </c>
      <c r="BS31" s="667"/>
      <c r="BT31" s="667"/>
      <c r="BU31" s="667"/>
      <c r="BV31" s="667"/>
      <c r="BW31" s="667"/>
      <c r="BX31" s="618">
        <v>99.6</v>
      </c>
      <c r="BY31" s="667"/>
      <c r="BZ31" s="667"/>
      <c r="CA31" s="667"/>
      <c r="CB31" s="668"/>
      <c r="CD31" s="661"/>
      <c r="CE31" s="662"/>
      <c r="CF31" s="620" t="s">
        <v>300</v>
      </c>
      <c r="CG31" s="621"/>
      <c r="CH31" s="621"/>
      <c r="CI31" s="621"/>
      <c r="CJ31" s="621"/>
      <c r="CK31" s="621"/>
      <c r="CL31" s="621"/>
      <c r="CM31" s="621"/>
      <c r="CN31" s="621"/>
      <c r="CO31" s="621"/>
      <c r="CP31" s="621"/>
      <c r="CQ31" s="622"/>
      <c r="CR31" s="623">
        <v>3426</v>
      </c>
      <c r="CS31" s="655"/>
      <c r="CT31" s="655"/>
      <c r="CU31" s="655"/>
      <c r="CV31" s="655"/>
      <c r="CW31" s="655"/>
      <c r="CX31" s="655"/>
      <c r="CY31" s="656"/>
      <c r="CZ31" s="628">
        <v>0</v>
      </c>
      <c r="DA31" s="653"/>
      <c r="DB31" s="653"/>
      <c r="DC31" s="657"/>
      <c r="DD31" s="632">
        <v>3426</v>
      </c>
      <c r="DE31" s="655"/>
      <c r="DF31" s="655"/>
      <c r="DG31" s="655"/>
      <c r="DH31" s="655"/>
      <c r="DI31" s="655"/>
      <c r="DJ31" s="655"/>
      <c r="DK31" s="656"/>
      <c r="DL31" s="632">
        <v>3426</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3009476</v>
      </c>
      <c r="S32" s="624"/>
      <c r="T32" s="624"/>
      <c r="U32" s="624"/>
      <c r="V32" s="624"/>
      <c r="W32" s="624"/>
      <c r="X32" s="624"/>
      <c r="Y32" s="625"/>
      <c r="Z32" s="626">
        <v>41.4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98.8</v>
      </c>
      <c r="BN32" s="655"/>
      <c r="BO32" s="655"/>
      <c r="BP32" s="655"/>
      <c r="BQ32" s="678"/>
      <c r="BR32" s="680">
        <v>99.8</v>
      </c>
      <c r="BS32" s="655"/>
      <c r="BT32" s="655"/>
      <c r="BU32" s="655"/>
      <c r="BV32" s="655"/>
      <c r="BW32" s="655"/>
      <c r="BX32" s="629">
        <v>99.5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51205</v>
      </c>
      <c r="S33" s="624"/>
      <c r="T33" s="624"/>
      <c r="U33" s="624"/>
      <c r="V33" s="624"/>
      <c r="W33" s="624"/>
      <c r="X33" s="624"/>
      <c r="Y33" s="625"/>
      <c r="Z33" s="626">
        <v>0.7</v>
      </c>
      <c r="AA33" s="626"/>
      <c r="AB33" s="626"/>
      <c r="AC33" s="626"/>
      <c r="AD33" s="627">
        <v>11219</v>
      </c>
      <c r="AE33" s="627"/>
      <c r="AF33" s="627"/>
      <c r="AG33" s="627"/>
      <c r="AH33" s="627"/>
      <c r="AI33" s="627"/>
      <c r="AJ33" s="627"/>
      <c r="AK33" s="627"/>
      <c r="AL33" s="628">
        <v>0.4</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98.9</v>
      </c>
      <c r="BN33" s="682"/>
      <c r="BO33" s="682"/>
      <c r="BP33" s="682"/>
      <c r="BQ33" s="684"/>
      <c r="BR33" s="681">
        <v>99.5</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3969138</v>
      </c>
      <c r="CS33" s="655"/>
      <c r="CT33" s="655"/>
      <c r="CU33" s="655"/>
      <c r="CV33" s="655"/>
      <c r="CW33" s="655"/>
      <c r="CX33" s="655"/>
      <c r="CY33" s="656"/>
      <c r="CZ33" s="628">
        <v>56.6</v>
      </c>
      <c r="DA33" s="653"/>
      <c r="DB33" s="653"/>
      <c r="DC33" s="657"/>
      <c r="DD33" s="632">
        <v>1639865</v>
      </c>
      <c r="DE33" s="655"/>
      <c r="DF33" s="655"/>
      <c r="DG33" s="655"/>
      <c r="DH33" s="655"/>
      <c r="DI33" s="655"/>
      <c r="DJ33" s="655"/>
      <c r="DK33" s="656"/>
      <c r="DL33" s="632">
        <v>980418</v>
      </c>
      <c r="DM33" s="655"/>
      <c r="DN33" s="655"/>
      <c r="DO33" s="655"/>
      <c r="DP33" s="655"/>
      <c r="DQ33" s="655"/>
      <c r="DR33" s="655"/>
      <c r="DS33" s="655"/>
      <c r="DT33" s="655"/>
      <c r="DU33" s="655"/>
      <c r="DV33" s="656"/>
      <c r="DW33" s="628">
        <v>33.6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19399</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1747171</v>
      </c>
      <c r="CS34" s="624"/>
      <c r="CT34" s="624"/>
      <c r="CU34" s="624"/>
      <c r="CV34" s="624"/>
      <c r="CW34" s="624"/>
      <c r="CX34" s="624"/>
      <c r="CY34" s="625"/>
      <c r="CZ34" s="628">
        <v>24.9</v>
      </c>
      <c r="DA34" s="653"/>
      <c r="DB34" s="653"/>
      <c r="DC34" s="657"/>
      <c r="DD34" s="632">
        <v>405855</v>
      </c>
      <c r="DE34" s="624"/>
      <c r="DF34" s="624"/>
      <c r="DG34" s="624"/>
      <c r="DH34" s="624"/>
      <c r="DI34" s="624"/>
      <c r="DJ34" s="624"/>
      <c r="DK34" s="625"/>
      <c r="DL34" s="632">
        <v>319823</v>
      </c>
      <c r="DM34" s="624"/>
      <c r="DN34" s="624"/>
      <c r="DO34" s="624"/>
      <c r="DP34" s="624"/>
      <c r="DQ34" s="624"/>
      <c r="DR34" s="624"/>
      <c r="DS34" s="624"/>
      <c r="DT34" s="624"/>
      <c r="DU34" s="624"/>
      <c r="DV34" s="625"/>
      <c r="DW34" s="628">
        <v>11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183514</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91320</v>
      </c>
      <c r="CS35" s="655"/>
      <c r="CT35" s="655"/>
      <c r="CU35" s="655"/>
      <c r="CV35" s="655"/>
      <c r="CW35" s="655"/>
      <c r="CX35" s="655"/>
      <c r="CY35" s="656"/>
      <c r="CZ35" s="628">
        <v>1.3</v>
      </c>
      <c r="DA35" s="653"/>
      <c r="DB35" s="653"/>
      <c r="DC35" s="657"/>
      <c r="DD35" s="632">
        <v>67841</v>
      </c>
      <c r="DE35" s="655"/>
      <c r="DF35" s="655"/>
      <c r="DG35" s="655"/>
      <c r="DH35" s="655"/>
      <c r="DI35" s="655"/>
      <c r="DJ35" s="655"/>
      <c r="DK35" s="656"/>
      <c r="DL35" s="632">
        <v>67841</v>
      </c>
      <c r="DM35" s="655"/>
      <c r="DN35" s="655"/>
      <c r="DO35" s="655"/>
      <c r="DP35" s="655"/>
      <c r="DQ35" s="655"/>
      <c r="DR35" s="655"/>
      <c r="DS35" s="655"/>
      <c r="DT35" s="655"/>
      <c r="DU35" s="655"/>
      <c r="DV35" s="656"/>
      <c r="DW35" s="628">
        <v>2.2999999999999998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287342</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903977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33970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1359792</v>
      </c>
      <c r="CS36" s="624"/>
      <c r="CT36" s="624"/>
      <c r="CU36" s="624"/>
      <c r="CV36" s="624"/>
      <c r="CW36" s="624"/>
      <c r="CX36" s="624"/>
      <c r="CY36" s="625"/>
      <c r="CZ36" s="628">
        <v>19.399999999999999</v>
      </c>
      <c r="DA36" s="653"/>
      <c r="DB36" s="653"/>
      <c r="DC36" s="657"/>
      <c r="DD36" s="632">
        <v>663184</v>
      </c>
      <c r="DE36" s="624"/>
      <c r="DF36" s="624"/>
      <c r="DG36" s="624"/>
      <c r="DH36" s="624"/>
      <c r="DI36" s="624"/>
      <c r="DJ36" s="624"/>
      <c r="DK36" s="625"/>
      <c r="DL36" s="632">
        <v>459306</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108319</v>
      </c>
      <c r="S37" s="624"/>
      <c r="T37" s="624"/>
      <c r="U37" s="624"/>
      <c r="V37" s="624"/>
      <c r="W37" s="624"/>
      <c r="X37" s="624"/>
      <c r="Y37" s="625"/>
      <c r="Z37" s="626">
        <v>1.5</v>
      </c>
      <c r="AA37" s="626"/>
      <c r="AB37" s="626"/>
      <c r="AC37" s="626"/>
      <c r="AD37" s="627">
        <v>323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420486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7355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120336</v>
      </c>
      <c r="CS37" s="655"/>
      <c r="CT37" s="655"/>
      <c r="CU37" s="655"/>
      <c r="CV37" s="655"/>
      <c r="CW37" s="655"/>
      <c r="CX37" s="655"/>
      <c r="CY37" s="656"/>
      <c r="CZ37" s="628">
        <v>1.7</v>
      </c>
      <c r="DA37" s="653"/>
      <c r="DB37" s="653"/>
      <c r="DC37" s="657"/>
      <c r="DD37" s="632">
        <v>7531</v>
      </c>
      <c r="DE37" s="655"/>
      <c r="DF37" s="655"/>
      <c r="DG37" s="655"/>
      <c r="DH37" s="655"/>
      <c r="DI37" s="655"/>
      <c r="DJ37" s="655"/>
      <c r="DK37" s="656"/>
      <c r="DL37" s="632">
        <v>6055</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36089</v>
      </c>
      <c r="S38" s="624"/>
      <c r="T38" s="624"/>
      <c r="U38" s="624"/>
      <c r="V38" s="624"/>
      <c r="W38" s="624"/>
      <c r="X38" s="624"/>
      <c r="Y38" s="625"/>
      <c r="Z38" s="626">
        <v>0.5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130000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731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353491</v>
      </c>
      <c r="CS38" s="624"/>
      <c r="CT38" s="624"/>
      <c r="CU38" s="624"/>
      <c r="CV38" s="624"/>
      <c r="CW38" s="624"/>
      <c r="CX38" s="624"/>
      <c r="CY38" s="625"/>
      <c r="CZ38" s="628">
        <v>5</v>
      </c>
      <c r="DA38" s="653"/>
      <c r="DB38" s="653"/>
      <c r="DC38" s="657"/>
      <c r="DD38" s="632">
        <v>170616</v>
      </c>
      <c r="DE38" s="624"/>
      <c r="DF38" s="624"/>
      <c r="DG38" s="624"/>
      <c r="DH38" s="624"/>
      <c r="DI38" s="624"/>
      <c r="DJ38" s="624"/>
      <c r="DK38" s="625"/>
      <c r="DL38" s="632">
        <v>133448</v>
      </c>
      <c r="DM38" s="624"/>
      <c r="DN38" s="624"/>
      <c r="DO38" s="624"/>
      <c r="DP38" s="624"/>
      <c r="DQ38" s="624"/>
      <c r="DR38" s="624"/>
      <c r="DS38" s="624"/>
      <c r="DT38" s="624"/>
      <c r="DU38" s="624"/>
      <c r="DV38" s="625"/>
      <c r="DW38" s="628">
        <v>4.5999999999999996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4555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1034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372164</v>
      </c>
      <c r="CS39" s="655"/>
      <c r="CT39" s="655"/>
      <c r="CU39" s="655"/>
      <c r="CV39" s="655"/>
      <c r="CW39" s="655"/>
      <c r="CX39" s="655"/>
      <c r="CY39" s="656"/>
      <c r="CZ39" s="628">
        <v>5.3</v>
      </c>
      <c r="DA39" s="653"/>
      <c r="DB39" s="653"/>
      <c r="DC39" s="657"/>
      <c r="DD39" s="632">
        <v>287169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6089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45200</v>
      </c>
      <c r="CS40" s="624"/>
      <c r="CT40" s="624"/>
      <c r="CU40" s="624"/>
      <c r="CV40" s="624"/>
      <c r="CW40" s="624"/>
      <c r="CX40" s="624"/>
      <c r="CY40" s="625"/>
      <c r="CZ40" s="628">
        <v>0.6</v>
      </c>
      <c r="DA40" s="653"/>
      <c r="DB40" s="653"/>
      <c r="DC40" s="657"/>
      <c r="DD40" s="632">
        <v>45200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7270723</v>
      </c>
      <c r="S41" s="696"/>
      <c r="T41" s="696"/>
      <c r="U41" s="696"/>
      <c r="V41" s="696"/>
      <c r="W41" s="696"/>
      <c r="X41" s="696"/>
      <c r="Y41" s="700"/>
      <c r="Z41" s="701">
        <v>100</v>
      </c>
      <c r="AA41" s="701"/>
      <c r="AB41" s="701"/>
      <c r="AC41" s="701"/>
      <c r="AD41" s="702">
        <v>2908384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79666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9</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269270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1276474</v>
      </c>
      <c r="CS42" s="655"/>
      <c r="CT42" s="655"/>
      <c r="CU42" s="655"/>
      <c r="CV42" s="655"/>
      <c r="CW42" s="655"/>
      <c r="CX42" s="655"/>
      <c r="CY42" s="656"/>
      <c r="CZ42" s="628">
        <v>18.2</v>
      </c>
      <c r="DA42" s="653"/>
      <c r="DB42" s="653"/>
      <c r="DC42" s="657"/>
      <c r="DD42" s="632">
        <v>484191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49095</v>
      </c>
      <c r="CS43" s="655"/>
      <c r="CT43" s="655"/>
      <c r="CU43" s="655"/>
      <c r="CV43" s="655"/>
      <c r="CW43" s="655"/>
      <c r="CX43" s="655"/>
      <c r="CY43" s="656"/>
      <c r="CZ43" s="628">
        <v>0.7</v>
      </c>
      <c r="DA43" s="653"/>
      <c r="DB43" s="653"/>
      <c r="DC43" s="657"/>
      <c r="DD43" s="632">
        <v>49095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1276474</v>
      </c>
      <c r="CS44" s="624"/>
      <c r="CT44" s="624"/>
      <c r="CU44" s="624"/>
      <c r="CV44" s="624"/>
      <c r="CW44" s="624"/>
      <c r="CX44" s="624"/>
      <c r="CY44" s="625"/>
      <c r="CZ44" s="628">
        <v>18.2</v>
      </c>
      <c r="DA44" s="629"/>
      <c r="DB44" s="629"/>
      <c r="DC44" s="635"/>
      <c r="DD44" s="632">
        <v>484191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28410</v>
      </c>
      <c r="CS45" s="655"/>
      <c r="CT45" s="655"/>
      <c r="CU45" s="655"/>
      <c r="CV45" s="655"/>
      <c r="CW45" s="655"/>
      <c r="CX45" s="655"/>
      <c r="CY45" s="656"/>
      <c r="CZ45" s="628">
        <v>0.4</v>
      </c>
      <c r="DA45" s="653"/>
      <c r="DB45" s="653"/>
      <c r="DC45" s="657"/>
      <c r="DD45" s="632">
        <v>7792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1247455</v>
      </c>
      <c r="CS46" s="624"/>
      <c r="CT46" s="624"/>
      <c r="CU46" s="624"/>
      <c r="CV46" s="624"/>
      <c r="CW46" s="624"/>
      <c r="CX46" s="624"/>
      <c r="CY46" s="625"/>
      <c r="CZ46" s="628">
        <v>17.8</v>
      </c>
      <c r="DA46" s="629"/>
      <c r="DB46" s="629"/>
      <c r="DC46" s="635"/>
      <c r="DD46" s="632">
        <v>475790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7017544</v>
      </c>
      <c r="CS49" s="682"/>
      <c r="CT49" s="682"/>
      <c r="CU49" s="682"/>
      <c r="CV49" s="682"/>
      <c r="CW49" s="682"/>
      <c r="CX49" s="682"/>
      <c r="CY49" s="711"/>
      <c r="CZ49" s="703">
        <v>100</v>
      </c>
      <c r="DA49" s="712"/>
      <c r="DB49" s="712"/>
      <c r="DC49" s="713"/>
      <c r="DD49" s="714">
        <v>3402073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lq0LsIG3dpn6KojbGLkZLqXoW++1+jzvDKQplm67wBwjr27rBivq9yeou4S6bFWcualMSNhzJWRXcihy1eP3w==" saltValue="NCnNM0L4gxR73fcWoJa1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23" sqref="AP23:AT2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7220</v>
      </c>
      <c r="R7" s="753"/>
      <c r="S7" s="753"/>
      <c r="T7" s="753"/>
      <c r="U7" s="753"/>
      <c r="V7" s="753">
        <v>6994</v>
      </c>
      <c r="W7" s="753"/>
      <c r="X7" s="753"/>
      <c r="Y7" s="753"/>
      <c r="Z7" s="753"/>
      <c r="AA7" s="753">
        <v>226</v>
      </c>
      <c r="AB7" s="753"/>
      <c r="AC7" s="753"/>
      <c r="AD7" s="753"/>
      <c r="AE7" s="754"/>
      <c r="AF7" s="755">
        <v>226</v>
      </c>
      <c r="AG7" s="756"/>
      <c r="AH7" s="756"/>
      <c r="AI7" s="756"/>
      <c r="AJ7" s="757"/>
      <c r="AK7" s="758">
        <v>184</v>
      </c>
      <c r="AL7" s="759"/>
      <c r="AM7" s="759"/>
      <c r="AN7" s="759"/>
      <c r="AO7" s="759"/>
      <c r="AP7" s="759">
        <v>1436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t="s">
        <v>548</v>
      </c>
      <c r="CI7" s="744"/>
      <c r="CJ7" s="744"/>
      <c r="CK7" s="744"/>
      <c r="CL7" s="745"/>
      <c r="CM7" s="743">
        <v>126</v>
      </c>
      <c r="CN7" s="744"/>
      <c r="CO7" s="744"/>
      <c r="CP7" s="744"/>
      <c r="CQ7" s="745"/>
      <c r="CR7" s="743">
        <v>181</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t="s">
        <v>557</v>
      </c>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92</v>
      </c>
      <c r="R8" s="784"/>
      <c r="S8" s="784"/>
      <c r="T8" s="784"/>
      <c r="U8" s="784"/>
      <c r="V8" s="784">
        <v>78</v>
      </c>
      <c r="W8" s="784"/>
      <c r="X8" s="784"/>
      <c r="Y8" s="784"/>
      <c r="Z8" s="784"/>
      <c r="AA8" s="784">
        <v>14</v>
      </c>
      <c r="AB8" s="784"/>
      <c r="AC8" s="784"/>
      <c r="AD8" s="784"/>
      <c r="AE8" s="785"/>
      <c r="AF8" s="786">
        <v>14</v>
      </c>
      <c r="AG8" s="787"/>
      <c r="AH8" s="787"/>
      <c r="AI8" s="787"/>
      <c r="AJ8" s="788"/>
      <c r="AK8" s="769" t="s">
        <v>548</v>
      </c>
      <c r="AL8" s="770"/>
      <c r="AM8" s="770"/>
      <c r="AN8" s="770"/>
      <c r="AO8" s="770"/>
      <c r="AP8" s="770" t="s">
        <v>487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t="s">
        <v>548</v>
      </c>
      <c r="CI8" s="777"/>
      <c r="CJ8" s="777"/>
      <c r="CK8" s="777"/>
      <c r="CL8" s="778"/>
      <c r="CM8" s="776">
        <v>71</v>
      </c>
      <c r="CN8" s="777"/>
      <c r="CO8" s="777"/>
      <c r="CP8" s="777"/>
      <c r="CQ8" s="778"/>
      <c r="CR8" s="776">
        <v>50</v>
      </c>
      <c r="CS8" s="777"/>
      <c r="CT8" s="777"/>
      <c r="CU8" s="777"/>
      <c r="CV8" s="778"/>
      <c r="CW8" s="776">
        <v>39</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t="s">
        <v>558</v>
      </c>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181</v>
      </c>
      <c r="R9" s="784"/>
      <c r="S9" s="784"/>
      <c r="T9" s="784"/>
      <c r="U9" s="784"/>
      <c r="V9" s="784">
        <v>168</v>
      </c>
      <c r="W9" s="784"/>
      <c r="X9" s="784"/>
      <c r="Y9" s="784"/>
      <c r="Z9" s="784"/>
      <c r="AA9" s="784">
        <v>13</v>
      </c>
      <c r="AB9" s="784"/>
      <c r="AC9" s="784"/>
      <c r="AD9" s="784"/>
      <c r="AE9" s="785"/>
      <c r="AF9" s="786">
        <v>13</v>
      </c>
      <c r="AG9" s="787"/>
      <c r="AH9" s="787"/>
      <c r="AI9" s="787"/>
      <c r="AJ9" s="788"/>
      <c r="AK9" s="769" t="s">
        <v>548</v>
      </c>
      <c r="AL9" s="770"/>
      <c r="AM9" s="770"/>
      <c r="AN9" s="770"/>
      <c r="AO9" s="770"/>
      <c r="AP9" s="770" t="s">
        <v>487</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7</v>
      </c>
      <c r="CI9" s="777"/>
      <c r="CJ9" s="777"/>
      <c r="CK9" s="777"/>
      <c r="CL9" s="778"/>
      <c r="CM9" s="776">
        <v>60</v>
      </c>
      <c r="CN9" s="777"/>
      <c r="CO9" s="777"/>
      <c r="CP9" s="777"/>
      <c r="CQ9" s="778"/>
      <c r="CR9" s="776">
        <v>35</v>
      </c>
      <c r="CS9" s="777"/>
      <c r="CT9" s="777"/>
      <c r="CU9" s="777"/>
      <c r="CV9" s="778"/>
      <c r="CW9" s="776">
        <v>50</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t="s">
        <v>559</v>
      </c>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6"/>
      <c r="R22" s="797"/>
      <c r="S22" s="797"/>
      <c r="T22" s="797"/>
      <c r="U22" s="797"/>
      <c r="V22" s="797"/>
      <c r="W22" s="797"/>
      <c r="X22" s="797"/>
      <c r="Y22" s="797"/>
      <c r="Z22" s="797"/>
      <c r="AA22" s="797"/>
      <c r="AB22" s="797"/>
      <c r="AC22" s="797"/>
      <c r="AD22" s="797"/>
      <c r="AE22" s="798"/>
      <c r="AF22" s="786"/>
      <c r="AG22" s="787"/>
      <c r="AH22" s="787"/>
      <c r="AI22" s="787"/>
      <c r="AJ22" s="788"/>
      <c r="AK22" s="799"/>
      <c r="AL22" s="800"/>
      <c r="AM22" s="800"/>
      <c r="AN22" s="800"/>
      <c r="AO22" s="800"/>
      <c r="AP22" s="800"/>
      <c r="AQ22" s="800"/>
      <c r="AR22" s="800"/>
      <c r="AS22" s="800"/>
      <c r="AT22" s="800"/>
      <c r="AU22" s="801"/>
      <c r="AV22" s="801"/>
      <c r="AW22" s="801"/>
      <c r="AX22" s="801"/>
      <c r="AY22" s="802"/>
      <c r="AZ22" s="803" t="s">
        <v>377</v>
      </c>
      <c r="BA22" s="803"/>
      <c r="BB22" s="803"/>
      <c r="BC22" s="803"/>
      <c r="BD22" s="804"/>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7271</v>
      </c>
      <c r="R23" s="793"/>
      <c r="S23" s="793"/>
      <c r="T23" s="793"/>
      <c r="U23" s="793"/>
      <c r="V23" s="792">
        <v>7018</v>
      </c>
      <c r="W23" s="793"/>
      <c r="X23" s="793"/>
      <c r="Y23" s="793"/>
      <c r="Z23" s="793"/>
      <c r="AA23" s="792">
        <v>253</v>
      </c>
      <c r="AB23" s="793"/>
      <c r="AC23" s="793"/>
      <c r="AD23" s="793"/>
      <c r="AE23" s="793"/>
      <c r="AF23" s="792">
        <f>SUM(AF7:AJ9)</f>
        <v>253</v>
      </c>
      <c r="AG23" s="793"/>
      <c r="AH23" s="793"/>
      <c r="AI23" s="793"/>
      <c r="AJ23" s="793"/>
      <c r="AK23" s="794"/>
      <c r="AL23" s="795"/>
      <c r="AM23" s="795"/>
      <c r="AN23" s="795"/>
      <c r="AO23" s="795"/>
      <c r="AP23" s="793">
        <v>1437</v>
      </c>
      <c r="AQ23" s="793"/>
      <c r="AR23" s="793"/>
      <c r="AS23" s="793"/>
      <c r="AT23" s="793"/>
      <c r="AU23" s="806"/>
      <c r="AV23" s="806"/>
      <c r="AW23" s="806"/>
      <c r="AX23" s="806"/>
      <c r="AY23" s="807"/>
      <c r="AZ23" s="808" t="s">
        <v>122</v>
      </c>
      <c r="BA23" s="809"/>
      <c r="BB23" s="809"/>
      <c r="BC23" s="809"/>
      <c r="BD23" s="810"/>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5" t="s">
        <v>380</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1" t="s">
        <v>385</v>
      </c>
      <c r="AG26" s="812"/>
      <c r="AH26" s="812"/>
      <c r="AI26" s="812"/>
      <c r="AJ26" s="813"/>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4"/>
      <c r="AG27" s="815"/>
      <c r="AH27" s="815"/>
      <c r="AI27" s="815"/>
      <c r="AJ27" s="816"/>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19">
        <v>678</v>
      </c>
      <c r="R28" s="820"/>
      <c r="S28" s="820"/>
      <c r="T28" s="820"/>
      <c r="U28" s="820"/>
      <c r="V28" s="820">
        <v>644</v>
      </c>
      <c r="W28" s="820"/>
      <c r="X28" s="820"/>
      <c r="Y28" s="820"/>
      <c r="Z28" s="820"/>
      <c r="AA28" s="820">
        <v>34</v>
      </c>
      <c r="AB28" s="820"/>
      <c r="AC28" s="820"/>
      <c r="AD28" s="820"/>
      <c r="AE28" s="821"/>
      <c r="AF28" s="822">
        <v>34</v>
      </c>
      <c r="AG28" s="820"/>
      <c r="AH28" s="820"/>
      <c r="AI28" s="820"/>
      <c r="AJ28" s="823"/>
      <c r="AK28" s="824">
        <v>122</v>
      </c>
      <c r="AL28" s="825"/>
      <c r="AM28" s="825"/>
      <c r="AN28" s="825"/>
      <c r="AO28" s="825"/>
      <c r="AP28" s="825" t="s">
        <v>548</v>
      </c>
      <c r="AQ28" s="825"/>
      <c r="AR28" s="825"/>
      <c r="AS28" s="825"/>
      <c r="AT28" s="825"/>
      <c r="AU28" s="825" t="s">
        <v>548</v>
      </c>
      <c r="AV28" s="825"/>
      <c r="AW28" s="825"/>
      <c r="AX28" s="825"/>
      <c r="AY28" s="825"/>
      <c r="AZ28" s="826" t="s">
        <v>548</v>
      </c>
      <c r="BA28" s="826"/>
      <c r="BB28" s="826"/>
      <c r="BC28" s="826"/>
      <c r="BD28" s="826"/>
      <c r="BE28" s="817"/>
      <c r="BF28" s="817"/>
      <c r="BG28" s="817"/>
      <c r="BH28" s="817"/>
      <c r="BI28" s="818"/>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853</v>
      </c>
      <c r="R29" s="784"/>
      <c r="S29" s="784"/>
      <c r="T29" s="784"/>
      <c r="U29" s="784"/>
      <c r="V29" s="784">
        <v>846</v>
      </c>
      <c r="W29" s="784"/>
      <c r="X29" s="784"/>
      <c r="Y29" s="784"/>
      <c r="Z29" s="784"/>
      <c r="AA29" s="784">
        <v>7</v>
      </c>
      <c r="AB29" s="784"/>
      <c r="AC29" s="784"/>
      <c r="AD29" s="784"/>
      <c r="AE29" s="785"/>
      <c r="AF29" s="786">
        <v>7</v>
      </c>
      <c r="AG29" s="787"/>
      <c r="AH29" s="787"/>
      <c r="AI29" s="787"/>
      <c r="AJ29" s="788"/>
      <c r="AK29" s="829">
        <v>146</v>
      </c>
      <c r="AL29" s="835"/>
      <c r="AM29" s="835"/>
      <c r="AN29" s="835"/>
      <c r="AO29" s="835"/>
      <c r="AP29" s="827" t="s">
        <v>548</v>
      </c>
      <c r="AQ29" s="828"/>
      <c r="AR29" s="828"/>
      <c r="AS29" s="828"/>
      <c r="AT29" s="829"/>
      <c r="AU29" s="827" t="s">
        <v>548</v>
      </c>
      <c r="AV29" s="828"/>
      <c r="AW29" s="828"/>
      <c r="AX29" s="828"/>
      <c r="AY29" s="829"/>
      <c r="AZ29" s="830" t="s">
        <v>548</v>
      </c>
      <c r="BA29" s="831"/>
      <c r="BB29" s="831"/>
      <c r="BC29" s="831"/>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241</v>
      </c>
      <c r="R30" s="784"/>
      <c r="S30" s="784"/>
      <c r="T30" s="784"/>
      <c r="U30" s="784"/>
      <c r="V30" s="784">
        <v>233</v>
      </c>
      <c r="W30" s="784"/>
      <c r="X30" s="784"/>
      <c r="Y30" s="784"/>
      <c r="Z30" s="784"/>
      <c r="AA30" s="784">
        <v>8</v>
      </c>
      <c r="AB30" s="784"/>
      <c r="AC30" s="784"/>
      <c r="AD30" s="784"/>
      <c r="AE30" s="785"/>
      <c r="AF30" s="786">
        <v>8</v>
      </c>
      <c r="AG30" s="787"/>
      <c r="AH30" s="787"/>
      <c r="AI30" s="787"/>
      <c r="AJ30" s="788"/>
      <c r="AK30" s="829">
        <v>27</v>
      </c>
      <c r="AL30" s="835"/>
      <c r="AM30" s="835"/>
      <c r="AN30" s="835"/>
      <c r="AO30" s="835"/>
      <c r="AP30" s="827" t="s">
        <v>548</v>
      </c>
      <c r="AQ30" s="828"/>
      <c r="AR30" s="828"/>
      <c r="AS30" s="828"/>
      <c r="AT30" s="829"/>
      <c r="AU30" s="827" t="s">
        <v>548</v>
      </c>
      <c r="AV30" s="828"/>
      <c r="AW30" s="828"/>
      <c r="AX30" s="828"/>
      <c r="AY30" s="829"/>
      <c r="AZ30" s="830" t="s">
        <v>548</v>
      </c>
      <c r="BA30" s="831"/>
      <c r="BB30" s="831"/>
      <c r="BC30" s="831"/>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492</v>
      </c>
      <c r="R31" s="784"/>
      <c r="S31" s="784"/>
      <c r="T31" s="784"/>
      <c r="U31" s="784"/>
      <c r="V31" s="784">
        <v>525</v>
      </c>
      <c r="W31" s="784"/>
      <c r="X31" s="784"/>
      <c r="Y31" s="784"/>
      <c r="Z31" s="784"/>
      <c r="AA31" s="784">
        <v>-33</v>
      </c>
      <c r="AB31" s="784"/>
      <c r="AC31" s="784"/>
      <c r="AD31" s="784"/>
      <c r="AE31" s="785"/>
      <c r="AF31" s="786">
        <v>376</v>
      </c>
      <c r="AG31" s="787"/>
      <c r="AH31" s="787"/>
      <c r="AI31" s="787"/>
      <c r="AJ31" s="788"/>
      <c r="AK31" s="829">
        <v>5</v>
      </c>
      <c r="AL31" s="835"/>
      <c r="AM31" s="835"/>
      <c r="AN31" s="835"/>
      <c r="AO31" s="835"/>
      <c r="AP31" s="835">
        <v>6</v>
      </c>
      <c r="AQ31" s="835"/>
      <c r="AR31" s="835"/>
      <c r="AS31" s="835"/>
      <c r="AT31" s="835"/>
      <c r="AU31" s="835">
        <v>4</v>
      </c>
      <c r="AV31" s="835"/>
      <c r="AW31" s="835"/>
      <c r="AX31" s="835"/>
      <c r="AY31" s="835"/>
      <c r="AZ31" s="836" t="s">
        <v>548</v>
      </c>
      <c r="BA31" s="836"/>
      <c r="BB31" s="836"/>
      <c r="BC31" s="836"/>
      <c r="BD31" s="836"/>
      <c r="BE31" s="833" t="s">
        <v>394</v>
      </c>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582</v>
      </c>
      <c r="R32" s="784"/>
      <c r="S32" s="784"/>
      <c r="T32" s="784"/>
      <c r="U32" s="784"/>
      <c r="V32" s="784">
        <v>531</v>
      </c>
      <c r="W32" s="784"/>
      <c r="X32" s="784"/>
      <c r="Y32" s="784"/>
      <c r="Z32" s="784"/>
      <c r="AA32" s="784">
        <v>51</v>
      </c>
      <c r="AB32" s="784"/>
      <c r="AC32" s="784"/>
      <c r="AD32" s="784"/>
      <c r="AE32" s="785"/>
      <c r="AF32" s="786">
        <v>67</v>
      </c>
      <c r="AG32" s="787"/>
      <c r="AH32" s="787"/>
      <c r="AI32" s="787"/>
      <c r="AJ32" s="788"/>
      <c r="AK32" s="829">
        <v>280</v>
      </c>
      <c r="AL32" s="835"/>
      <c r="AM32" s="835"/>
      <c r="AN32" s="835"/>
      <c r="AO32" s="835"/>
      <c r="AP32" s="835">
        <v>2178</v>
      </c>
      <c r="AQ32" s="835"/>
      <c r="AR32" s="835"/>
      <c r="AS32" s="835"/>
      <c r="AT32" s="835"/>
      <c r="AU32" s="835">
        <v>2130</v>
      </c>
      <c r="AV32" s="835"/>
      <c r="AW32" s="835"/>
      <c r="AX32" s="835"/>
      <c r="AY32" s="835"/>
      <c r="AZ32" s="836" t="s">
        <v>548</v>
      </c>
      <c r="BA32" s="836"/>
      <c r="BB32" s="836"/>
      <c r="BC32" s="836"/>
      <c r="BD32" s="836"/>
      <c r="BE32" s="833" t="s">
        <v>394</v>
      </c>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29"/>
      <c r="AL33" s="835"/>
      <c r="AM33" s="835"/>
      <c r="AN33" s="835"/>
      <c r="AO33" s="835"/>
      <c r="AP33" s="835"/>
      <c r="AQ33" s="835"/>
      <c r="AR33" s="835"/>
      <c r="AS33" s="835"/>
      <c r="AT33" s="835"/>
      <c r="AU33" s="835"/>
      <c r="AV33" s="835"/>
      <c r="AW33" s="835"/>
      <c r="AX33" s="835"/>
      <c r="AY33" s="835"/>
      <c r="AZ33" s="836"/>
      <c r="BA33" s="836"/>
      <c r="BB33" s="836"/>
      <c r="BC33" s="836"/>
      <c r="BD33" s="836"/>
      <c r="BE33" s="833"/>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29"/>
      <c r="AL34" s="835"/>
      <c r="AM34" s="835"/>
      <c r="AN34" s="835"/>
      <c r="AO34" s="835"/>
      <c r="AP34" s="835"/>
      <c r="AQ34" s="835"/>
      <c r="AR34" s="835"/>
      <c r="AS34" s="835"/>
      <c r="AT34" s="835"/>
      <c r="AU34" s="835"/>
      <c r="AV34" s="835"/>
      <c r="AW34" s="835"/>
      <c r="AX34" s="835"/>
      <c r="AY34" s="835"/>
      <c r="AZ34" s="836"/>
      <c r="BA34" s="836"/>
      <c r="BB34" s="836"/>
      <c r="BC34" s="836"/>
      <c r="BD34" s="836"/>
      <c r="BE34" s="833"/>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29"/>
      <c r="AL35" s="835"/>
      <c r="AM35" s="835"/>
      <c r="AN35" s="835"/>
      <c r="AO35" s="835"/>
      <c r="AP35" s="835"/>
      <c r="AQ35" s="835"/>
      <c r="AR35" s="835"/>
      <c r="AS35" s="835"/>
      <c r="AT35" s="835"/>
      <c r="AU35" s="835"/>
      <c r="AV35" s="835"/>
      <c r="AW35" s="835"/>
      <c r="AX35" s="835"/>
      <c r="AY35" s="835"/>
      <c r="AZ35" s="836"/>
      <c r="BA35" s="836"/>
      <c r="BB35" s="836"/>
      <c r="BC35" s="836"/>
      <c r="BD35" s="836"/>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29"/>
      <c r="AL36" s="835"/>
      <c r="AM36" s="835"/>
      <c r="AN36" s="835"/>
      <c r="AO36" s="835"/>
      <c r="AP36" s="835"/>
      <c r="AQ36" s="835"/>
      <c r="AR36" s="835"/>
      <c r="AS36" s="835"/>
      <c r="AT36" s="835"/>
      <c r="AU36" s="835"/>
      <c r="AV36" s="835"/>
      <c r="AW36" s="835"/>
      <c r="AX36" s="835"/>
      <c r="AY36" s="835"/>
      <c r="AZ36" s="836"/>
      <c r="BA36" s="836"/>
      <c r="BB36" s="836"/>
      <c r="BC36" s="836"/>
      <c r="BD36" s="836"/>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29"/>
      <c r="AL37" s="835"/>
      <c r="AM37" s="835"/>
      <c r="AN37" s="835"/>
      <c r="AO37" s="835"/>
      <c r="AP37" s="835"/>
      <c r="AQ37" s="835"/>
      <c r="AR37" s="835"/>
      <c r="AS37" s="835"/>
      <c r="AT37" s="835"/>
      <c r="AU37" s="835"/>
      <c r="AV37" s="835"/>
      <c r="AW37" s="835"/>
      <c r="AX37" s="835"/>
      <c r="AY37" s="835"/>
      <c r="AZ37" s="836"/>
      <c r="BA37" s="836"/>
      <c r="BB37" s="836"/>
      <c r="BC37" s="836"/>
      <c r="BD37" s="836"/>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29"/>
      <c r="AL38" s="835"/>
      <c r="AM38" s="835"/>
      <c r="AN38" s="835"/>
      <c r="AO38" s="835"/>
      <c r="AP38" s="835"/>
      <c r="AQ38" s="835"/>
      <c r="AR38" s="835"/>
      <c r="AS38" s="835"/>
      <c r="AT38" s="835"/>
      <c r="AU38" s="835"/>
      <c r="AV38" s="835"/>
      <c r="AW38" s="835"/>
      <c r="AX38" s="835"/>
      <c r="AY38" s="835"/>
      <c r="AZ38" s="836"/>
      <c r="BA38" s="836"/>
      <c r="BB38" s="836"/>
      <c r="BC38" s="836"/>
      <c r="BD38" s="836"/>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29"/>
      <c r="AL39" s="835"/>
      <c r="AM39" s="835"/>
      <c r="AN39" s="835"/>
      <c r="AO39" s="835"/>
      <c r="AP39" s="835"/>
      <c r="AQ39" s="835"/>
      <c r="AR39" s="835"/>
      <c r="AS39" s="835"/>
      <c r="AT39" s="835"/>
      <c r="AU39" s="835"/>
      <c r="AV39" s="835"/>
      <c r="AW39" s="835"/>
      <c r="AX39" s="835"/>
      <c r="AY39" s="835"/>
      <c r="AZ39" s="836"/>
      <c r="BA39" s="836"/>
      <c r="BB39" s="836"/>
      <c r="BC39" s="836"/>
      <c r="BD39" s="836"/>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29"/>
      <c r="AL40" s="835"/>
      <c r="AM40" s="835"/>
      <c r="AN40" s="835"/>
      <c r="AO40" s="835"/>
      <c r="AP40" s="835"/>
      <c r="AQ40" s="835"/>
      <c r="AR40" s="835"/>
      <c r="AS40" s="835"/>
      <c r="AT40" s="835"/>
      <c r="AU40" s="835"/>
      <c r="AV40" s="835"/>
      <c r="AW40" s="835"/>
      <c r="AX40" s="835"/>
      <c r="AY40" s="835"/>
      <c r="AZ40" s="836"/>
      <c r="BA40" s="836"/>
      <c r="BB40" s="836"/>
      <c r="BC40" s="836"/>
      <c r="BD40" s="836"/>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29"/>
      <c r="AL41" s="835"/>
      <c r="AM41" s="835"/>
      <c r="AN41" s="835"/>
      <c r="AO41" s="835"/>
      <c r="AP41" s="835"/>
      <c r="AQ41" s="835"/>
      <c r="AR41" s="835"/>
      <c r="AS41" s="835"/>
      <c r="AT41" s="835"/>
      <c r="AU41" s="835"/>
      <c r="AV41" s="835"/>
      <c r="AW41" s="835"/>
      <c r="AX41" s="835"/>
      <c r="AY41" s="835"/>
      <c r="AZ41" s="836"/>
      <c r="BA41" s="836"/>
      <c r="BB41" s="836"/>
      <c r="BC41" s="836"/>
      <c r="BD41" s="836"/>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29"/>
      <c r="AL42" s="835"/>
      <c r="AM42" s="835"/>
      <c r="AN42" s="835"/>
      <c r="AO42" s="835"/>
      <c r="AP42" s="835"/>
      <c r="AQ42" s="835"/>
      <c r="AR42" s="835"/>
      <c r="AS42" s="835"/>
      <c r="AT42" s="835"/>
      <c r="AU42" s="835"/>
      <c r="AV42" s="835"/>
      <c r="AW42" s="835"/>
      <c r="AX42" s="835"/>
      <c r="AY42" s="835"/>
      <c r="AZ42" s="836"/>
      <c r="BA42" s="836"/>
      <c r="BB42" s="836"/>
      <c r="BC42" s="836"/>
      <c r="BD42" s="836"/>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29"/>
      <c r="AL43" s="835"/>
      <c r="AM43" s="835"/>
      <c r="AN43" s="835"/>
      <c r="AO43" s="835"/>
      <c r="AP43" s="835"/>
      <c r="AQ43" s="835"/>
      <c r="AR43" s="835"/>
      <c r="AS43" s="835"/>
      <c r="AT43" s="835"/>
      <c r="AU43" s="835"/>
      <c r="AV43" s="835"/>
      <c r="AW43" s="835"/>
      <c r="AX43" s="835"/>
      <c r="AY43" s="835"/>
      <c r="AZ43" s="836"/>
      <c r="BA43" s="836"/>
      <c r="BB43" s="836"/>
      <c r="BC43" s="836"/>
      <c r="BD43" s="836"/>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29"/>
      <c r="AL44" s="835"/>
      <c r="AM44" s="835"/>
      <c r="AN44" s="835"/>
      <c r="AO44" s="835"/>
      <c r="AP44" s="835"/>
      <c r="AQ44" s="835"/>
      <c r="AR44" s="835"/>
      <c r="AS44" s="835"/>
      <c r="AT44" s="835"/>
      <c r="AU44" s="835"/>
      <c r="AV44" s="835"/>
      <c r="AW44" s="835"/>
      <c r="AX44" s="835"/>
      <c r="AY44" s="835"/>
      <c r="AZ44" s="836"/>
      <c r="BA44" s="836"/>
      <c r="BB44" s="836"/>
      <c r="BC44" s="836"/>
      <c r="BD44" s="836"/>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29"/>
      <c r="AL45" s="835"/>
      <c r="AM45" s="835"/>
      <c r="AN45" s="835"/>
      <c r="AO45" s="835"/>
      <c r="AP45" s="835"/>
      <c r="AQ45" s="835"/>
      <c r="AR45" s="835"/>
      <c r="AS45" s="835"/>
      <c r="AT45" s="835"/>
      <c r="AU45" s="835"/>
      <c r="AV45" s="835"/>
      <c r="AW45" s="835"/>
      <c r="AX45" s="835"/>
      <c r="AY45" s="835"/>
      <c r="AZ45" s="836"/>
      <c r="BA45" s="836"/>
      <c r="BB45" s="836"/>
      <c r="BC45" s="836"/>
      <c r="BD45" s="836"/>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29"/>
      <c r="AL46" s="835"/>
      <c r="AM46" s="835"/>
      <c r="AN46" s="835"/>
      <c r="AO46" s="835"/>
      <c r="AP46" s="835"/>
      <c r="AQ46" s="835"/>
      <c r="AR46" s="835"/>
      <c r="AS46" s="835"/>
      <c r="AT46" s="835"/>
      <c r="AU46" s="835"/>
      <c r="AV46" s="835"/>
      <c r="AW46" s="835"/>
      <c r="AX46" s="835"/>
      <c r="AY46" s="835"/>
      <c r="AZ46" s="836"/>
      <c r="BA46" s="836"/>
      <c r="BB46" s="836"/>
      <c r="BC46" s="836"/>
      <c r="BD46" s="836"/>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29"/>
      <c r="AL47" s="835"/>
      <c r="AM47" s="835"/>
      <c r="AN47" s="835"/>
      <c r="AO47" s="835"/>
      <c r="AP47" s="835"/>
      <c r="AQ47" s="835"/>
      <c r="AR47" s="835"/>
      <c r="AS47" s="835"/>
      <c r="AT47" s="835"/>
      <c r="AU47" s="835"/>
      <c r="AV47" s="835"/>
      <c r="AW47" s="835"/>
      <c r="AX47" s="835"/>
      <c r="AY47" s="835"/>
      <c r="AZ47" s="836"/>
      <c r="BA47" s="836"/>
      <c r="BB47" s="836"/>
      <c r="BC47" s="836"/>
      <c r="BD47" s="836"/>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29"/>
      <c r="AL48" s="835"/>
      <c r="AM48" s="835"/>
      <c r="AN48" s="835"/>
      <c r="AO48" s="835"/>
      <c r="AP48" s="835"/>
      <c r="AQ48" s="835"/>
      <c r="AR48" s="835"/>
      <c r="AS48" s="835"/>
      <c r="AT48" s="835"/>
      <c r="AU48" s="835"/>
      <c r="AV48" s="835"/>
      <c r="AW48" s="835"/>
      <c r="AX48" s="835"/>
      <c r="AY48" s="835"/>
      <c r="AZ48" s="836"/>
      <c r="BA48" s="836"/>
      <c r="BB48" s="836"/>
      <c r="BC48" s="836"/>
      <c r="BD48" s="836"/>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29"/>
      <c r="AL49" s="835"/>
      <c r="AM49" s="835"/>
      <c r="AN49" s="835"/>
      <c r="AO49" s="835"/>
      <c r="AP49" s="835"/>
      <c r="AQ49" s="835"/>
      <c r="AR49" s="835"/>
      <c r="AS49" s="835"/>
      <c r="AT49" s="835"/>
      <c r="AU49" s="835"/>
      <c r="AV49" s="835"/>
      <c r="AW49" s="835"/>
      <c r="AX49" s="835"/>
      <c r="AY49" s="835"/>
      <c r="AZ49" s="836"/>
      <c r="BA49" s="836"/>
      <c r="BB49" s="836"/>
      <c r="BC49" s="836"/>
      <c r="BD49" s="836"/>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3"/>
      <c r="BF62" s="833"/>
      <c r="BG62" s="833"/>
      <c r="BH62" s="833"/>
      <c r="BI62" s="834"/>
      <c r="BJ62" s="849" t="s">
        <v>396</v>
      </c>
      <c r="BK62" s="803"/>
      <c r="BL62" s="803"/>
      <c r="BM62" s="803"/>
      <c r="BN62" s="804"/>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492</v>
      </c>
      <c r="AG63" s="846"/>
      <c r="AH63" s="846"/>
      <c r="AI63" s="846"/>
      <c r="AJ63" s="847"/>
      <c r="AK63" s="848"/>
      <c r="AL63" s="843"/>
      <c r="AM63" s="843"/>
      <c r="AN63" s="843"/>
      <c r="AO63" s="843"/>
      <c r="AP63" s="846"/>
      <c r="AQ63" s="846"/>
      <c r="AR63" s="846"/>
      <c r="AS63" s="846"/>
      <c r="AT63" s="846"/>
      <c r="AU63" s="846"/>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6" t="s">
        <v>385</v>
      </c>
      <c r="AG66" s="812"/>
      <c r="AH66" s="812"/>
      <c r="AI66" s="812"/>
      <c r="AJ66" s="857"/>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5"/>
      <c r="AH67" s="815"/>
      <c r="AI67" s="815"/>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0" t="s">
        <v>549</v>
      </c>
      <c r="C68" s="871"/>
      <c r="D68" s="871"/>
      <c r="E68" s="871"/>
      <c r="F68" s="871"/>
      <c r="G68" s="871"/>
      <c r="H68" s="871"/>
      <c r="I68" s="871"/>
      <c r="J68" s="871"/>
      <c r="K68" s="871"/>
      <c r="L68" s="871"/>
      <c r="M68" s="871"/>
      <c r="N68" s="871"/>
      <c r="O68" s="871"/>
      <c r="P68" s="872"/>
      <c r="Q68" s="873">
        <v>1238</v>
      </c>
      <c r="R68" s="874"/>
      <c r="S68" s="874"/>
      <c r="T68" s="874"/>
      <c r="U68" s="874"/>
      <c r="V68" s="874">
        <v>1207</v>
      </c>
      <c r="W68" s="874"/>
      <c r="X68" s="874"/>
      <c r="Y68" s="874"/>
      <c r="Z68" s="874"/>
      <c r="AA68" s="874">
        <v>31</v>
      </c>
      <c r="AB68" s="874"/>
      <c r="AC68" s="874"/>
      <c r="AD68" s="874"/>
      <c r="AE68" s="874"/>
      <c r="AF68" s="874">
        <v>31</v>
      </c>
      <c r="AG68" s="874"/>
      <c r="AH68" s="874"/>
      <c r="AI68" s="874"/>
      <c r="AJ68" s="874"/>
      <c r="AK68" s="874">
        <v>76</v>
      </c>
      <c r="AL68" s="874"/>
      <c r="AM68" s="874"/>
      <c r="AN68" s="874"/>
      <c r="AO68" s="874"/>
      <c r="AP68" s="835" t="s">
        <v>548</v>
      </c>
      <c r="AQ68" s="835"/>
      <c r="AR68" s="835"/>
      <c r="AS68" s="835"/>
      <c r="AT68" s="835"/>
      <c r="AU68" s="835" t="s">
        <v>487</v>
      </c>
      <c r="AV68" s="835"/>
      <c r="AW68" s="835"/>
      <c r="AX68" s="835"/>
      <c r="AY68" s="835"/>
      <c r="AZ68" s="868"/>
      <c r="BA68" s="868"/>
      <c r="BB68" s="868"/>
      <c r="BC68" s="868"/>
      <c r="BD68" s="869"/>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550</v>
      </c>
      <c r="C69" s="876"/>
      <c r="D69" s="876"/>
      <c r="E69" s="876"/>
      <c r="F69" s="876"/>
      <c r="G69" s="876"/>
      <c r="H69" s="876"/>
      <c r="I69" s="876"/>
      <c r="J69" s="876"/>
      <c r="K69" s="876"/>
      <c r="L69" s="876"/>
      <c r="M69" s="876"/>
      <c r="N69" s="876"/>
      <c r="O69" s="876"/>
      <c r="P69" s="877"/>
      <c r="Q69" s="878">
        <v>271</v>
      </c>
      <c r="R69" s="835"/>
      <c r="S69" s="835"/>
      <c r="T69" s="835"/>
      <c r="U69" s="835"/>
      <c r="V69" s="835">
        <v>194</v>
      </c>
      <c r="W69" s="835"/>
      <c r="X69" s="835"/>
      <c r="Y69" s="835"/>
      <c r="Z69" s="835"/>
      <c r="AA69" s="835">
        <v>76</v>
      </c>
      <c r="AB69" s="835"/>
      <c r="AC69" s="835"/>
      <c r="AD69" s="835"/>
      <c r="AE69" s="835"/>
      <c r="AF69" s="835">
        <v>76</v>
      </c>
      <c r="AG69" s="835"/>
      <c r="AH69" s="835"/>
      <c r="AI69" s="835"/>
      <c r="AJ69" s="835"/>
      <c r="AK69" s="835">
        <v>70</v>
      </c>
      <c r="AL69" s="835"/>
      <c r="AM69" s="835"/>
      <c r="AN69" s="835"/>
      <c r="AO69" s="835"/>
      <c r="AP69" s="835" t="s">
        <v>548</v>
      </c>
      <c r="AQ69" s="835"/>
      <c r="AR69" s="835"/>
      <c r="AS69" s="835"/>
      <c r="AT69" s="835"/>
      <c r="AU69" s="835" t="s">
        <v>487</v>
      </c>
      <c r="AV69" s="835"/>
      <c r="AW69" s="835"/>
      <c r="AX69" s="835"/>
      <c r="AY69" s="835"/>
      <c r="AZ69" s="833"/>
      <c r="BA69" s="833"/>
      <c r="BB69" s="833"/>
      <c r="BC69" s="833"/>
      <c r="BD69" s="834"/>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551</v>
      </c>
      <c r="C70" s="876"/>
      <c r="D70" s="876"/>
      <c r="E70" s="876"/>
      <c r="F70" s="876"/>
      <c r="G70" s="876"/>
      <c r="H70" s="876"/>
      <c r="I70" s="876"/>
      <c r="J70" s="876"/>
      <c r="K70" s="876"/>
      <c r="L70" s="876"/>
      <c r="M70" s="876"/>
      <c r="N70" s="876"/>
      <c r="O70" s="876"/>
      <c r="P70" s="877"/>
      <c r="Q70" s="878">
        <v>4789</v>
      </c>
      <c r="R70" s="835"/>
      <c r="S70" s="835"/>
      <c r="T70" s="835"/>
      <c r="U70" s="835"/>
      <c r="V70" s="835">
        <v>4660</v>
      </c>
      <c r="W70" s="835"/>
      <c r="X70" s="835"/>
      <c r="Y70" s="835"/>
      <c r="Z70" s="835"/>
      <c r="AA70" s="835">
        <v>128</v>
      </c>
      <c r="AB70" s="835"/>
      <c r="AC70" s="835"/>
      <c r="AD70" s="835"/>
      <c r="AE70" s="835"/>
      <c r="AF70" s="835">
        <v>128</v>
      </c>
      <c r="AG70" s="835"/>
      <c r="AH70" s="835"/>
      <c r="AI70" s="835"/>
      <c r="AJ70" s="835"/>
      <c r="AK70" s="835" t="s">
        <v>487</v>
      </c>
      <c r="AL70" s="835"/>
      <c r="AM70" s="835"/>
      <c r="AN70" s="835"/>
      <c r="AO70" s="835"/>
      <c r="AP70" s="835" t="s">
        <v>548</v>
      </c>
      <c r="AQ70" s="835"/>
      <c r="AR70" s="835"/>
      <c r="AS70" s="835"/>
      <c r="AT70" s="835"/>
      <c r="AU70" s="835" t="s">
        <v>487</v>
      </c>
      <c r="AV70" s="835"/>
      <c r="AW70" s="835"/>
      <c r="AX70" s="835"/>
      <c r="AY70" s="835"/>
      <c r="AZ70" s="833"/>
      <c r="BA70" s="833"/>
      <c r="BB70" s="833"/>
      <c r="BC70" s="833"/>
      <c r="BD70" s="834"/>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552</v>
      </c>
      <c r="C71" s="876"/>
      <c r="D71" s="876"/>
      <c r="E71" s="876"/>
      <c r="F71" s="876"/>
      <c r="G71" s="876"/>
      <c r="H71" s="876"/>
      <c r="I71" s="876"/>
      <c r="J71" s="876"/>
      <c r="K71" s="876"/>
      <c r="L71" s="876"/>
      <c r="M71" s="876"/>
      <c r="N71" s="876"/>
      <c r="O71" s="876"/>
      <c r="P71" s="877"/>
      <c r="Q71" s="878">
        <v>3562</v>
      </c>
      <c r="R71" s="835"/>
      <c r="S71" s="835"/>
      <c r="T71" s="835"/>
      <c r="U71" s="835"/>
      <c r="V71" s="835">
        <v>2581</v>
      </c>
      <c r="W71" s="835"/>
      <c r="X71" s="835"/>
      <c r="Y71" s="835"/>
      <c r="Z71" s="835"/>
      <c r="AA71" s="835">
        <v>1</v>
      </c>
      <c r="AB71" s="835"/>
      <c r="AC71" s="835"/>
      <c r="AD71" s="835"/>
      <c r="AE71" s="835"/>
      <c r="AF71" s="835">
        <v>1</v>
      </c>
      <c r="AG71" s="835"/>
      <c r="AH71" s="835"/>
      <c r="AI71" s="835"/>
      <c r="AJ71" s="835"/>
      <c r="AK71" s="835" t="s">
        <v>487</v>
      </c>
      <c r="AL71" s="835"/>
      <c r="AM71" s="835"/>
      <c r="AN71" s="835"/>
      <c r="AO71" s="835"/>
      <c r="AP71" s="835" t="s">
        <v>548</v>
      </c>
      <c r="AQ71" s="835"/>
      <c r="AR71" s="835"/>
      <c r="AS71" s="835"/>
      <c r="AT71" s="835"/>
      <c r="AU71" s="835" t="s">
        <v>487</v>
      </c>
      <c r="AV71" s="835"/>
      <c r="AW71" s="835"/>
      <c r="AX71" s="835"/>
      <c r="AY71" s="835"/>
      <c r="AZ71" s="833"/>
      <c r="BA71" s="833"/>
      <c r="BB71" s="833"/>
      <c r="BC71" s="833"/>
      <c r="BD71" s="834"/>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553</v>
      </c>
      <c r="C72" s="876"/>
      <c r="D72" s="876"/>
      <c r="E72" s="876"/>
      <c r="F72" s="876"/>
      <c r="G72" s="876"/>
      <c r="H72" s="876"/>
      <c r="I72" s="876"/>
      <c r="J72" s="876"/>
      <c r="K72" s="876"/>
      <c r="L72" s="876"/>
      <c r="M72" s="876"/>
      <c r="N72" s="876"/>
      <c r="O72" s="876"/>
      <c r="P72" s="877"/>
      <c r="Q72" s="878">
        <v>11048</v>
      </c>
      <c r="R72" s="835">
        <v>6933</v>
      </c>
      <c r="S72" s="835">
        <v>6933</v>
      </c>
      <c r="T72" s="835">
        <v>6933</v>
      </c>
      <c r="U72" s="835">
        <v>6933</v>
      </c>
      <c r="V72" s="835">
        <v>10962</v>
      </c>
      <c r="W72" s="835">
        <v>6850</v>
      </c>
      <c r="X72" s="835">
        <v>6850</v>
      </c>
      <c r="Y72" s="835">
        <v>6850</v>
      </c>
      <c r="Z72" s="835">
        <v>6850</v>
      </c>
      <c r="AA72" s="835">
        <v>86</v>
      </c>
      <c r="AB72" s="835">
        <v>82</v>
      </c>
      <c r="AC72" s="835">
        <v>82</v>
      </c>
      <c r="AD72" s="835">
        <v>82</v>
      </c>
      <c r="AE72" s="835">
        <v>82</v>
      </c>
      <c r="AF72" s="835">
        <v>86</v>
      </c>
      <c r="AG72" s="835">
        <v>82</v>
      </c>
      <c r="AH72" s="835">
        <v>82</v>
      </c>
      <c r="AI72" s="835">
        <v>82</v>
      </c>
      <c r="AJ72" s="835">
        <v>82</v>
      </c>
      <c r="AK72" s="835">
        <v>4624</v>
      </c>
      <c r="AL72" s="835">
        <v>2485</v>
      </c>
      <c r="AM72" s="835">
        <v>2485</v>
      </c>
      <c r="AN72" s="835">
        <v>2485</v>
      </c>
      <c r="AO72" s="835">
        <v>2485</v>
      </c>
      <c r="AP72" s="835" t="s">
        <v>548</v>
      </c>
      <c r="AQ72" s="835"/>
      <c r="AR72" s="835"/>
      <c r="AS72" s="835"/>
      <c r="AT72" s="835"/>
      <c r="AU72" s="835" t="s">
        <v>487</v>
      </c>
      <c r="AV72" s="835"/>
      <c r="AW72" s="835"/>
      <c r="AX72" s="835"/>
      <c r="AY72" s="835"/>
      <c r="AZ72" s="833"/>
      <c r="BA72" s="833"/>
      <c r="BB72" s="833"/>
      <c r="BC72" s="833"/>
      <c r="BD72" s="834"/>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t="s">
        <v>554</v>
      </c>
      <c r="C73" s="876"/>
      <c r="D73" s="876"/>
      <c r="E73" s="876"/>
      <c r="F73" s="876"/>
      <c r="G73" s="876"/>
      <c r="H73" s="876"/>
      <c r="I73" s="876"/>
      <c r="J73" s="876"/>
      <c r="K73" s="876"/>
      <c r="L73" s="876"/>
      <c r="M73" s="876"/>
      <c r="N73" s="876"/>
      <c r="O73" s="876"/>
      <c r="P73" s="877"/>
      <c r="Q73" s="878">
        <v>1656633</v>
      </c>
      <c r="R73" s="835">
        <v>1385861</v>
      </c>
      <c r="S73" s="835">
        <v>1385861</v>
      </c>
      <c r="T73" s="835">
        <v>1385861</v>
      </c>
      <c r="U73" s="835">
        <v>1385861</v>
      </c>
      <c r="V73" s="835">
        <v>1631442</v>
      </c>
      <c r="W73" s="835">
        <v>1346246</v>
      </c>
      <c r="X73" s="835">
        <v>1346246</v>
      </c>
      <c r="Y73" s="835">
        <v>1346246</v>
      </c>
      <c r="Z73" s="835">
        <v>1346246</v>
      </c>
      <c r="AA73" s="835">
        <v>25191</v>
      </c>
      <c r="AB73" s="835">
        <v>39615</v>
      </c>
      <c r="AC73" s="835">
        <v>39615</v>
      </c>
      <c r="AD73" s="835">
        <v>39615</v>
      </c>
      <c r="AE73" s="835">
        <v>39615</v>
      </c>
      <c r="AF73" s="835">
        <v>25191</v>
      </c>
      <c r="AG73" s="835">
        <v>39615</v>
      </c>
      <c r="AH73" s="835">
        <v>39615</v>
      </c>
      <c r="AI73" s="835">
        <v>39615</v>
      </c>
      <c r="AJ73" s="835">
        <v>39615</v>
      </c>
      <c r="AK73" s="835">
        <v>23240</v>
      </c>
      <c r="AL73" s="835"/>
      <c r="AM73" s="835"/>
      <c r="AN73" s="835"/>
      <c r="AO73" s="835"/>
      <c r="AP73" s="835" t="s">
        <v>548</v>
      </c>
      <c r="AQ73" s="835"/>
      <c r="AR73" s="835"/>
      <c r="AS73" s="835"/>
      <c r="AT73" s="835"/>
      <c r="AU73" s="835" t="s">
        <v>487</v>
      </c>
      <c r="AV73" s="835"/>
      <c r="AW73" s="835"/>
      <c r="AX73" s="835"/>
      <c r="AY73" s="835"/>
      <c r="AZ73" s="833"/>
      <c r="BA73" s="833"/>
      <c r="BB73" s="833"/>
      <c r="BC73" s="833"/>
      <c r="BD73" s="834"/>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t="s">
        <v>555</v>
      </c>
      <c r="C74" s="876"/>
      <c r="D74" s="876"/>
      <c r="E74" s="876"/>
      <c r="F74" s="876"/>
      <c r="G74" s="876"/>
      <c r="H74" s="876"/>
      <c r="I74" s="876"/>
      <c r="J74" s="876"/>
      <c r="K74" s="876"/>
      <c r="L74" s="876"/>
      <c r="M74" s="876"/>
      <c r="N74" s="876"/>
      <c r="O74" s="876"/>
      <c r="P74" s="877"/>
      <c r="Q74" s="878">
        <v>1390</v>
      </c>
      <c r="R74" s="835"/>
      <c r="S74" s="835"/>
      <c r="T74" s="835"/>
      <c r="U74" s="835"/>
      <c r="V74" s="835">
        <v>1363</v>
      </c>
      <c r="W74" s="835"/>
      <c r="X74" s="835"/>
      <c r="Y74" s="835"/>
      <c r="Z74" s="835"/>
      <c r="AA74" s="835">
        <v>27</v>
      </c>
      <c r="AB74" s="835"/>
      <c r="AC74" s="835"/>
      <c r="AD74" s="835"/>
      <c r="AE74" s="835"/>
      <c r="AF74" s="835">
        <v>27</v>
      </c>
      <c r="AG74" s="835"/>
      <c r="AH74" s="835"/>
      <c r="AI74" s="835"/>
      <c r="AJ74" s="835"/>
      <c r="AK74" s="835">
        <v>92</v>
      </c>
      <c r="AL74" s="835"/>
      <c r="AM74" s="835"/>
      <c r="AN74" s="835"/>
      <c r="AO74" s="835"/>
      <c r="AP74" s="835">
        <v>2209</v>
      </c>
      <c r="AQ74" s="835"/>
      <c r="AR74" s="835"/>
      <c r="AS74" s="835"/>
      <c r="AT74" s="835"/>
      <c r="AU74" s="835">
        <v>217</v>
      </c>
      <c r="AV74" s="835"/>
      <c r="AW74" s="835"/>
      <c r="AX74" s="835"/>
      <c r="AY74" s="835"/>
      <c r="AZ74" s="833"/>
      <c r="BA74" s="833"/>
      <c r="BB74" s="833"/>
      <c r="BC74" s="833"/>
      <c r="BD74" s="834"/>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t="s">
        <v>556</v>
      </c>
      <c r="C75" s="876"/>
      <c r="D75" s="876"/>
      <c r="E75" s="876"/>
      <c r="F75" s="876"/>
      <c r="G75" s="876"/>
      <c r="H75" s="876"/>
      <c r="I75" s="876"/>
      <c r="J75" s="876"/>
      <c r="K75" s="876"/>
      <c r="L75" s="876"/>
      <c r="M75" s="876"/>
      <c r="N75" s="876"/>
      <c r="O75" s="876"/>
      <c r="P75" s="877"/>
      <c r="Q75" s="879">
        <v>278</v>
      </c>
      <c r="R75" s="828"/>
      <c r="S75" s="828"/>
      <c r="T75" s="828"/>
      <c r="U75" s="829"/>
      <c r="V75" s="827">
        <v>258</v>
      </c>
      <c r="W75" s="828"/>
      <c r="X75" s="828"/>
      <c r="Y75" s="828"/>
      <c r="Z75" s="829"/>
      <c r="AA75" s="827">
        <v>20</v>
      </c>
      <c r="AB75" s="828"/>
      <c r="AC75" s="828"/>
      <c r="AD75" s="828"/>
      <c r="AE75" s="829"/>
      <c r="AF75" s="827">
        <v>20</v>
      </c>
      <c r="AG75" s="828"/>
      <c r="AH75" s="828"/>
      <c r="AI75" s="828"/>
      <c r="AJ75" s="829"/>
      <c r="AK75" s="827">
        <v>22</v>
      </c>
      <c r="AL75" s="828"/>
      <c r="AM75" s="828"/>
      <c r="AN75" s="828"/>
      <c r="AO75" s="829"/>
      <c r="AP75" s="827">
        <v>90</v>
      </c>
      <c r="AQ75" s="828"/>
      <c r="AR75" s="828"/>
      <c r="AS75" s="828"/>
      <c r="AT75" s="829"/>
      <c r="AU75" s="827">
        <v>8</v>
      </c>
      <c r="AV75" s="828"/>
      <c r="AW75" s="828"/>
      <c r="AX75" s="828"/>
      <c r="AY75" s="829"/>
      <c r="AZ75" s="833"/>
      <c r="BA75" s="833"/>
      <c r="BB75" s="833"/>
      <c r="BC75" s="833"/>
      <c r="BD75" s="834"/>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28"/>
      <c r="S76" s="828"/>
      <c r="T76" s="828"/>
      <c r="U76" s="829"/>
      <c r="V76" s="827"/>
      <c r="W76" s="828"/>
      <c r="X76" s="828"/>
      <c r="Y76" s="828"/>
      <c r="Z76" s="829"/>
      <c r="AA76" s="827"/>
      <c r="AB76" s="828"/>
      <c r="AC76" s="828"/>
      <c r="AD76" s="828"/>
      <c r="AE76" s="829"/>
      <c r="AF76" s="827"/>
      <c r="AG76" s="828"/>
      <c r="AH76" s="828"/>
      <c r="AI76" s="828"/>
      <c r="AJ76" s="829"/>
      <c r="AK76" s="827"/>
      <c r="AL76" s="828"/>
      <c r="AM76" s="828"/>
      <c r="AN76" s="828"/>
      <c r="AO76" s="829"/>
      <c r="AP76" s="827"/>
      <c r="AQ76" s="828"/>
      <c r="AR76" s="828"/>
      <c r="AS76" s="828"/>
      <c r="AT76" s="829"/>
      <c r="AU76" s="827"/>
      <c r="AV76" s="828"/>
      <c r="AW76" s="828"/>
      <c r="AX76" s="828"/>
      <c r="AY76" s="829"/>
      <c r="AZ76" s="833"/>
      <c r="BA76" s="833"/>
      <c r="BB76" s="833"/>
      <c r="BC76" s="833"/>
      <c r="BD76" s="834"/>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28"/>
      <c r="S77" s="828"/>
      <c r="T77" s="828"/>
      <c r="U77" s="829"/>
      <c r="V77" s="827"/>
      <c r="W77" s="828"/>
      <c r="X77" s="828"/>
      <c r="Y77" s="828"/>
      <c r="Z77" s="829"/>
      <c r="AA77" s="827"/>
      <c r="AB77" s="828"/>
      <c r="AC77" s="828"/>
      <c r="AD77" s="828"/>
      <c r="AE77" s="829"/>
      <c r="AF77" s="827"/>
      <c r="AG77" s="828"/>
      <c r="AH77" s="828"/>
      <c r="AI77" s="828"/>
      <c r="AJ77" s="829"/>
      <c r="AK77" s="827"/>
      <c r="AL77" s="828"/>
      <c r="AM77" s="828"/>
      <c r="AN77" s="828"/>
      <c r="AO77" s="829"/>
      <c r="AP77" s="827"/>
      <c r="AQ77" s="828"/>
      <c r="AR77" s="828"/>
      <c r="AS77" s="828"/>
      <c r="AT77" s="829"/>
      <c r="AU77" s="827"/>
      <c r="AV77" s="828"/>
      <c r="AW77" s="828"/>
      <c r="AX77" s="828"/>
      <c r="AY77" s="829"/>
      <c r="AZ77" s="833"/>
      <c r="BA77" s="833"/>
      <c r="BB77" s="833"/>
      <c r="BC77" s="833"/>
      <c r="BD77" s="834"/>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3"/>
      <c r="BA78" s="833"/>
      <c r="BB78" s="833"/>
      <c r="BC78" s="833"/>
      <c r="BD78" s="834"/>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3"/>
      <c r="BA79" s="833"/>
      <c r="BB79" s="833"/>
      <c r="BC79" s="833"/>
      <c r="BD79" s="834"/>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3"/>
      <c r="BA80" s="833"/>
      <c r="BB80" s="833"/>
      <c r="BC80" s="833"/>
      <c r="BD80" s="834"/>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3"/>
      <c r="BA81" s="833"/>
      <c r="BB81" s="833"/>
      <c r="BC81" s="833"/>
      <c r="BD81" s="834"/>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3"/>
      <c r="BA82" s="833"/>
      <c r="BB82" s="833"/>
      <c r="BC82" s="833"/>
      <c r="BD82" s="834"/>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3"/>
      <c r="BA83" s="833"/>
      <c r="BB83" s="833"/>
      <c r="BC83" s="833"/>
      <c r="BD83" s="834"/>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3"/>
      <c r="BA84" s="833"/>
      <c r="BB84" s="833"/>
      <c r="BC84" s="833"/>
      <c r="BD84" s="834"/>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3"/>
      <c r="BA85" s="833"/>
      <c r="BB85" s="833"/>
      <c r="BC85" s="833"/>
      <c r="BD85" s="834"/>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3"/>
      <c r="BA86" s="833"/>
      <c r="BB86" s="833"/>
      <c r="BC86" s="833"/>
      <c r="BD86" s="834"/>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c r="AG88" s="846"/>
      <c r="AH88" s="846"/>
      <c r="AI88" s="846"/>
      <c r="AJ88" s="846"/>
      <c r="AK88" s="843"/>
      <c r="AL88" s="843"/>
      <c r="AM88" s="843"/>
      <c r="AN88" s="843"/>
      <c r="AO88" s="843"/>
      <c r="AP88" s="846"/>
      <c r="AQ88" s="846"/>
      <c r="AR88" s="846"/>
      <c r="AS88" s="846"/>
      <c r="AT88" s="846"/>
      <c r="AU88" s="846"/>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207926</v>
      </c>
      <c r="AB110" s="900"/>
      <c r="AC110" s="900"/>
      <c r="AD110" s="900"/>
      <c r="AE110" s="901"/>
      <c r="AF110" s="902">
        <v>198096</v>
      </c>
      <c r="AG110" s="900"/>
      <c r="AH110" s="900"/>
      <c r="AI110" s="900"/>
      <c r="AJ110" s="901"/>
      <c r="AK110" s="902">
        <v>180192</v>
      </c>
      <c r="AL110" s="900"/>
      <c r="AM110" s="900"/>
      <c r="AN110" s="900"/>
      <c r="AO110" s="901"/>
      <c r="AP110" s="903">
        <v>7.1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1652946</v>
      </c>
      <c r="BR110" s="931"/>
      <c r="BS110" s="931"/>
      <c r="BT110" s="931"/>
      <c r="BU110" s="931"/>
      <c r="BV110" s="931">
        <v>1577371</v>
      </c>
      <c r="BW110" s="931"/>
      <c r="BX110" s="931"/>
      <c r="BY110" s="931"/>
      <c r="BZ110" s="931"/>
      <c r="CA110" s="931">
        <v>1436135</v>
      </c>
      <c r="CB110" s="931"/>
      <c r="CC110" s="931"/>
      <c r="CD110" s="931"/>
      <c r="CE110" s="931"/>
      <c r="CF110" s="944">
        <v>57</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2610016</v>
      </c>
      <c r="BR112" s="926"/>
      <c r="BS112" s="926"/>
      <c r="BT112" s="926"/>
      <c r="BU112" s="926"/>
      <c r="BV112" s="926">
        <v>2392867</v>
      </c>
      <c r="BW112" s="926"/>
      <c r="BX112" s="926"/>
      <c r="BY112" s="926"/>
      <c r="BZ112" s="926"/>
      <c r="CA112" s="926">
        <v>2133759</v>
      </c>
      <c r="CB112" s="926"/>
      <c r="CC112" s="926"/>
      <c r="CD112" s="926"/>
      <c r="CE112" s="926"/>
      <c r="CF112" s="920">
        <v>84.6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335361</v>
      </c>
      <c r="AB113" s="938"/>
      <c r="AC113" s="938"/>
      <c r="AD113" s="938"/>
      <c r="AE113" s="939"/>
      <c r="AF113" s="940">
        <v>320276</v>
      </c>
      <c r="AG113" s="938"/>
      <c r="AH113" s="938"/>
      <c r="AI113" s="938"/>
      <c r="AJ113" s="939"/>
      <c r="AK113" s="940">
        <v>291627</v>
      </c>
      <c r="AL113" s="938"/>
      <c r="AM113" s="938"/>
      <c r="AN113" s="938"/>
      <c r="AO113" s="939"/>
      <c r="AP113" s="941">
        <v>11.6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263305</v>
      </c>
      <c r="BR113" s="926"/>
      <c r="BS113" s="926"/>
      <c r="BT113" s="926"/>
      <c r="BU113" s="926"/>
      <c r="BV113" s="926">
        <v>226750</v>
      </c>
      <c r="BW113" s="926"/>
      <c r="BX113" s="926"/>
      <c r="BY113" s="926"/>
      <c r="BZ113" s="926"/>
      <c r="CA113" s="926">
        <v>187048</v>
      </c>
      <c r="CB113" s="926"/>
      <c r="CC113" s="926"/>
      <c r="CD113" s="926"/>
      <c r="CE113" s="926"/>
      <c r="CF113" s="920">
        <v>7.4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38356</v>
      </c>
      <c r="AB114" s="959"/>
      <c r="AC114" s="959"/>
      <c r="AD114" s="959"/>
      <c r="AE114" s="960"/>
      <c r="AF114" s="961">
        <v>37067</v>
      </c>
      <c r="AG114" s="959"/>
      <c r="AH114" s="959"/>
      <c r="AI114" s="959"/>
      <c r="AJ114" s="960"/>
      <c r="AK114" s="961">
        <v>36132</v>
      </c>
      <c r="AL114" s="959"/>
      <c r="AM114" s="959"/>
      <c r="AN114" s="959"/>
      <c r="AO114" s="960"/>
      <c r="AP114" s="962">
        <v>1.4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1236684</v>
      </c>
      <c r="BR114" s="926"/>
      <c r="BS114" s="926"/>
      <c r="BT114" s="926"/>
      <c r="BU114" s="926"/>
      <c r="BV114" s="926">
        <v>1250678</v>
      </c>
      <c r="BW114" s="926"/>
      <c r="BX114" s="926"/>
      <c r="BY114" s="926"/>
      <c r="BZ114" s="926"/>
      <c r="CA114" s="926">
        <v>1316084</v>
      </c>
      <c r="CB114" s="926"/>
      <c r="CC114" s="926"/>
      <c r="CD114" s="926"/>
      <c r="CE114" s="926"/>
      <c r="CF114" s="920">
        <v>52.2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581643</v>
      </c>
      <c r="AB117" s="979"/>
      <c r="AC117" s="979"/>
      <c r="AD117" s="979"/>
      <c r="AE117" s="980"/>
      <c r="AF117" s="981">
        <v>555439</v>
      </c>
      <c r="AG117" s="979"/>
      <c r="AH117" s="979"/>
      <c r="AI117" s="979"/>
      <c r="AJ117" s="980"/>
      <c r="AK117" s="981">
        <v>507951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5762951</v>
      </c>
      <c r="BR119" s="1000"/>
      <c r="BS119" s="1000"/>
      <c r="BT119" s="1000"/>
      <c r="BU119" s="1000"/>
      <c r="BV119" s="1000">
        <v>5447666</v>
      </c>
      <c r="BW119" s="1000"/>
      <c r="BX119" s="1000"/>
      <c r="BY119" s="1000"/>
      <c r="BZ119" s="1000"/>
      <c r="CA119" s="1000">
        <v>5073026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6547908</v>
      </c>
      <c r="BR120" s="931"/>
      <c r="BS120" s="931"/>
      <c r="BT120" s="931"/>
      <c r="BU120" s="931"/>
      <c r="BV120" s="931">
        <v>6712815</v>
      </c>
      <c r="BW120" s="931"/>
      <c r="BX120" s="931"/>
      <c r="BY120" s="931"/>
      <c r="BZ120" s="931"/>
      <c r="CA120" s="931">
        <v>6872427</v>
      </c>
      <c r="CB120" s="931"/>
      <c r="CC120" s="931"/>
      <c r="CD120" s="931"/>
      <c r="CE120" s="931"/>
      <c r="CF120" s="944">
        <v>272.60000000000002</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2129923</v>
      </c>
      <c r="DR120" s="931"/>
      <c r="DS120" s="931"/>
      <c r="DT120" s="931"/>
      <c r="DU120" s="931"/>
      <c r="DV120" s="932">
        <v>84.5</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3966</v>
      </c>
      <c r="BR121" s="926"/>
      <c r="BS121" s="926"/>
      <c r="BT121" s="926"/>
      <c r="BU121" s="926"/>
      <c r="BV121" s="926">
        <v>3023</v>
      </c>
      <c r="BW121" s="926"/>
      <c r="BX121" s="926"/>
      <c r="BY121" s="926"/>
      <c r="BZ121" s="926"/>
      <c r="CA121" s="926">
        <v>2080</v>
      </c>
      <c r="CB121" s="926"/>
      <c r="CC121" s="926"/>
      <c r="CD121" s="926"/>
      <c r="CE121" s="926"/>
      <c r="CF121" s="920">
        <v>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11620</v>
      </c>
      <c r="DH121" s="926"/>
      <c r="DI121" s="926"/>
      <c r="DJ121" s="926"/>
      <c r="DK121" s="926"/>
      <c r="DL121" s="926">
        <v>7509</v>
      </c>
      <c r="DM121" s="926"/>
      <c r="DN121" s="926"/>
      <c r="DO121" s="926"/>
      <c r="DP121" s="926"/>
      <c r="DQ121" s="926">
        <v>3836</v>
      </c>
      <c r="DR121" s="926"/>
      <c r="DS121" s="926"/>
      <c r="DT121" s="926"/>
      <c r="DU121" s="926"/>
      <c r="DV121" s="927">
        <v>0.2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2974615</v>
      </c>
      <c r="BR122" s="1000"/>
      <c r="BS122" s="1000"/>
      <c r="BT122" s="1000"/>
      <c r="BU122" s="1000"/>
      <c r="BV122" s="1000">
        <v>2624546</v>
      </c>
      <c r="BW122" s="1000"/>
      <c r="BX122" s="1000"/>
      <c r="BY122" s="1000"/>
      <c r="BZ122" s="1000"/>
      <c r="CA122" s="1000">
        <v>2279401</v>
      </c>
      <c r="CB122" s="1000"/>
      <c r="CC122" s="1000"/>
      <c r="CD122" s="1000"/>
      <c r="CE122" s="1000"/>
      <c r="CF122" s="1017">
        <v>90.4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9526489</v>
      </c>
      <c r="BR123" s="1064"/>
      <c r="BS123" s="1064"/>
      <c r="BT123" s="1064"/>
      <c r="BU123" s="1064"/>
      <c r="BV123" s="1064">
        <v>9340384</v>
      </c>
      <c r="BW123" s="1064"/>
      <c r="BX123" s="1064"/>
      <c r="BY123" s="1064"/>
      <c r="BZ123" s="1064"/>
      <c r="CA123" s="1064">
        <v>9153908</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2598396</v>
      </c>
      <c r="DH124" s="986"/>
      <c r="DI124" s="986"/>
      <c r="DJ124" s="986"/>
      <c r="DK124" s="987"/>
      <c r="DL124" s="985">
        <v>2385358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943</v>
      </c>
      <c r="AB128" s="1046"/>
      <c r="AC128" s="1046"/>
      <c r="AD128" s="1046"/>
      <c r="AE128" s="1047"/>
      <c r="AF128" s="1048">
        <v>943</v>
      </c>
      <c r="AG128" s="1046"/>
      <c r="AH128" s="1046"/>
      <c r="AI128" s="1046"/>
      <c r="AJ128" s="1047"/>
      <c r="AK128" s="1048">
        <v>943</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2828157</v>
      </c>
      <c r="AB129" s="959"/>
      <c r="AC129" s="959"/>
      <c r="AD129" s="959"/>
      <c r="AE129" s="960"/>
      <c r="AF129" s="961">
        <v>2818816</v>
      </c>
      <c r="AG129" s="959"/>
      <c r="AH129" s="959"/>
      <c r="AI129" s="959"/>
      <c r="AJ129" s="960"/>
      <c r="AK129" s="961">
        <v>2859588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398029</v>
      </c>
      <c r="AB130" s="959"/>
      <c r="AC130" s="959"/>
      <c r="AD130" s="959"/>
      <c r="AE130" s="960"/>
      <c r="AF130" s="961">
        <v>369029</v>
      </c>
      <c r="AG130" s="959"/>
      <c r="AH130" s="959"/>
      <c r="AI130" s="959"/>
      <c r="AJ130" s="960"/>
      <c r="AK130" s="961">
        <v>338855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2430128</v>
      </c>
      <c r="AB131" s="986"/>
      <c r="AC131" s="986"/>
      <c r="AD131" s="986"/>
      <c r="AE131" s="987"/>
      <c r="AF131" s="985">
        <v>2449787</v>
      </c>
      <c r="AG131" s="986"/>
      <c r="AH131" s="986"/>
      <c r="AI131" s="986"/>
      <c r="AJ131" s="987"/>
      <c r="AK131" s="985">
        <v>2520733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7.5169291490000001</v>
      </c>
      <c r="AB132" s="1097"/>
      <c r="AC132" s="1097"/>
      <c r="AD132" s="1097"/>
      <c r="AE132" s="1098"/>
      <c r="AF132" s="1099">
        <v>7.5707398240000003</v>
      </c>
      <c r="AG132" s="1097"/>
      <c r="AH132" s="1097"/>
      <c r="AI132" s="1097"/>
      <c r="AJ132" s="1098"/>
      <c r="AK132" s="1099">
        <v>6.6707977400000003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7.3</v>
      </c>
      <c r="AB133" s="1080"/>
      <c r="AC133" s="1080"/>
      <c r="AD133" s="1080"/>
      <c r="AE133" s="1081"/>
      <c r="AF133" s="1079">
        <v>7.4</v>
      </c>
      <c r="AG133" s="1080"/>
      <c r="AH133" s="1080"/>
      <c r="AI133" s="1080"/>
      <c r="AJ133" s="1081"/>
      <c r="AK133" s="1079">
        <v>7.2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BTylUkWsGFzu4nJdFMartgbJy4so6YtBkarF6L64kqsjFoOLPdDwFUfQko3L8yK3uatB3Yj3QdbHOnuAEBD3Q==" saltValue="HohKdVfledLrdHM90MsP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U73" sqref="AU73"/>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gUbsRpN0pnidRTf5UHkanrqPG23EPRSMvx9sH6jXHRXDaNKv2WrA4gkGEa3HXuQGDjXkMuCRQHy3crAkYnAAA==" saltValue="wn/FnbGc1Lh/3CKr1xtxC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CD34" sqref="CD34:CQ34"/>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30Wxkb3Xn8I1MbEIDn+DjCRJIISs+9orXCp1l1kelUuxCTEEYa9VEpieS9RO3hwIIjEEwJFI4tzrHCiy+x3rQ==" saltValue="W/3HF73e2UXWbXJMsLJ4BA=="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8" sqref="AK38:AN38"/>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1112717</v>
      </c>
      <c r="AP9" s="269">
        <v>247711</v>
      </c>
      <c r="AQ9" s="270">
        <v>289558</v>
      </c>
      <c r="AR9" s="271">
        <v>-14.5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16139</v>
      </c>
      <c r="AP10" s="272">
        <v>3593</v>
      </c>
      <c r="AQ10" s="273">
        <v>31838</v>
      </c>
      <c r="AR10" s="274">
        <v>-88.7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5309</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49213</v>
      </c>
      <c r="AP13" s="272">
        <v>10956</v>
      </c>
      <c r="AQ13" s="273">
        <v>8195</v>
      </c>
      <c r="AR13" s="274">
        <v>33.700000000000003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49095</v>
      </c>
      <c r="AP14" s="272">
        <v>10929</v>
      </c>
      <c r="AQ14" s="273">
        <v>5752</v>
      </c>
      <c r="AR14" s="274">
        <v>90</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-99305</v>
      </c>
      <c r="AP15" s="272">
        <v>-22107</v>
      </c>
      <c r="AQ15" s="273">
        <v>-17150</v>
      </c>
      <c r="AR15" s="274">
        <v>28.9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1127859</v>
      </c>
      <c r="AP16" s="272">
        <v>251082</v>
      </c>
      <c r="AQ16" s="273">
        <v>323504</v>
      </c>
      <c r="AR16" s="274">
        <v>-22.4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20.93</v>
      </c>
      <c r="AP21" s="286">
        <v>26.26</v>
      </c>
      <c r="AQ21" s="287">
        <v>-5.33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v>
      </c>
      <c r="AP22" s="291">
        <v>94.5</v>
      </c>
      <c r="AQ22" s="292">
        <v>4.5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180192</v>
      </c>
      <c r="AP32" s="300">
        <v>40114</v>
      </c>
      <c r="AQ32" s="301">
        <v>167749</v>
      </c>
      <c r="AR32" s="302">
        <v>-76.099999999999994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291627</v>
      </c>
      <c r="AP35" s="300">
        <v>64921</v>
      </c>
      <c r="AQ35" s="301">
        <v>32778</v>
      </c>
      <c r="AR35" s="302">
        <v>98.1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36132</v>
      </c>
      <c r="AP36" s="300">
        <v>8044</v>
      </c>
      <c r="AQ36" s="301">
        <v>4535</v>
      </c>
      <c r="AR36" s="302">
        <v>77.400000000000006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1146</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37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-943</v>
      </c>
      <c r="AP39" s="300">
        <v>-210</v>
      </c>
      <c r="AQ39" s="301">
        <v>-7395</v>
      </c>
      <c r="AR39" s="302">
        <v>-97.2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-338855</v>
      </c>
      <c r="AP40" s="300">
        <v>-75435</v>
      </c>
      <c r="AQ40" s="301">
        <v>-144519</v>
      </c>
      <c r="AR40" s="302">
        <v>-47.8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168153</v>
      </c>
      <c r="AP41" s="300">
        <v>37434</v>
      </c>
      <c r="AQ41" s="301">
        <v>54333</v>
      </c>
      <c r="AR41" s="302">
        <v>-31.1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743844</v>
      </c>
      <c r="AN51" s="322">
        <v>149037</v>
      </c>
      <c r="AO51" s="323">
        <v>-44.1</v>
      </c>
      <c r="AP51" s="324">
        <v>332350</v>
      </c>
      <c r="AQ51" s="325">
        <v>129</v>
      </c>
      <c r="AR51" s="326">
        <v>-173.1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699795</v>
      </c>
      <c r="AN52" s="330">
        <v>140211</v>
      </c>
      <c r="AO52" s="331">
        <v>-45.6</v>
      </c>
      <c r="AP52" s="332">
        <v>200453</v>
      </c>
      <c r="AQ52" s="333">
        <v>139.30000000000001</v>
      </c>
      <c r="AR52" s="334">
        <v>-184.9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751309</v>
      </c>
      <c r="AN53" s="322">
        <v>153422</v>
      </c>
      <c r="AO53" s="323">
        <v>2.9</v>
      </c>
      <c r="AP53" s="324">
        <v>362690</v>
      </c>
      <c r="AQ53" s="325">
        <v>9.1</v>
      </c>
      <c r="AR53" s="326">
        <v>-6.2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614670</v>
      </c>
      <c r="AN54" s="330">
        <v>125520</v>
      </c>
      <c r="AO54" s="331">
        <v>-10.5</v>
      </c>
      <c r="AP54" s="332">
        <v>172580</v>
      </c>
      <c r="AQ54" s="333">
        <v>-13.9</v>
      </c>
      <c r="AR54" s="334">
        <v>3.4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849549</v>
      </c>
      <c r="AN55" s="322">
        <v>179003</v>
      </c>
      <c r="AO55" s="323">
        <v>16.7</v>
      </c>
      <c r="AP55" s="324">
        <v>296093</v>
      </c>
      <c r="AQ55" s="325">
        <v>-18.399999999999999</v>
      </c>
      <c r="AR55" s="326">
        <v>35.1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744565</v>
      </c>
      <c r="AN56" s="330">
        <v>156883</v>
      </c>
      <c r="AO56" s="331">
        <v>25</v>
      </c>
      <c r="AP56" s="332">
        <v>140545</v>
      </c>
      <c r="AQ56" s="333">
        <v>-18.600000000000001</v>
      </c>
      <c r="AR56" s="334">
        <v>43.6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1292038</v>
      </c>
      <c r="AN57" s="322">
        <v>280695</v>
      </c>
      <c r="AO57" s="323">
        <v>56.8</v>
      </c>
      <c r="AP57" s="324">
        <v>308655</v>
      </c>
      <c r="AQ57" s="325">
        <v>4.2</v>
      </c>
      <c r="AR57" s="326">
        <v>52.6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1235805</v>
      </c>
      <c r="AN58" s="330">
        <v>268478</v>
      </c>
      <c r="AO58" s="331">
        <v>71.099999999999994</v>
      </c>
      <c r="AP58" s="332">
        <v>169887</v>
      </c>
      <c r="AQ58" s="333">
        <v>20.9</v>
      </c>
      <c r="AR58" s="334">
        <v>50.2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1276474</v>
      </c>
      <c r="AN59" s="322">
        <v>284166</v>
      </c>
      <c r="AO59" s="323">
        <v>1.2</v>
      </c>
      <c r="AP59" s="324">
        <v>325476</v>
      </c>
      <c r="AQ59" s="325">
        <v>5.4</v>
      </c>
      <c r="AR59" s="326">
        <v>-4.2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1247455</v>
      </c>
      <c r="AN60" s="330">
        <v>277706</v>
      </c>
      <c r="AO60" s="331">
        <v>3.4</v>
      </c>
      <c r="AP60" s="332">
        <v>190204</v>
      </c>
      <c r="AQ60" s="333">
        <v>12</v>
      </c>
      <c r="AR60" s="334">
        <v>-8.6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982643</v>
      </c>
      <c r="AN61" s="337">
        <v>209265</v>
      </c>
      <c r="AO61" s="338">
        <v>6.7</v>
      </c>
      <c r="AP61" s="339">
        <v>325053</v>
      </c>
      <c r="AQ61" s="340">
        <v>25.9</v>
      </c>
      <c r="AR61" s="326">
        <v>-19.2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908458</v>
      </c>
      <c r="AN62" s="330">
        <v>193760</v>
      </c>
      <c r="AO62" s="331">
        <v>8.6999999999999993</v>
      </c>
      <c r="AP62" s="332">
        <v>174734</v>
      </c>
      <c r="AQ62" s="333">
        <v>27.9</v>
      </c>
      <c r="AR62" s="334">
        <v>-19.2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OlB9IYqEpB+/maRs2UX546VvXEG+7VC2ryYiQGq7ihKUpnOBNqz/+GPx6R16MZJibnOsoVXZg0JgdGaLLVIAw==" saltValue="RpLDdKMGpEY32LSeavpx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1" zoomScale="70" zoomScaleNormal="70" zoomScaleSheetLayoutView="55" workbookViewId="0">
      <selection activeCell="CD34" sqref="CD34:CQ34"/>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FcA+Jo+nuQIf5XahLC4/hvZgkywi5w/QTclXfPukHxF6+vWSSq8+YuzoA5QdQDltp62aqsKnk1dCt2Zl5rIUHA==" saltValue="cvjb2NLZv5cxknnVPVld5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1" zoomScale="70" zoomScaleNormal="70" zoomScaleSheetLayoutView="55" workbookViewId="0">
      <selection activeCell="CD34" sqref="CD34:CQ34"/>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ccMeuIVc88iyYuXVLKaJJe/JG+r+SWhyGC2ZUFZS5IJiOO+MzLjPefM43uJeGDlCvnGNDG8/gGVMH46X9miXuQ==" saltValue="soi6CjkMi8SQr8S+9Uk0G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election activeCell="CD34" sqref="CD34:CQ3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59.74</v>
      </c>
      <c r="G47" s="12">
        <v>60.58</v>
      </c>
      <c r="H47" s="12">
        <v>65.040000000000006</v>
      </c>
      <c r="I47" s="12">
        <v>62.76</v>
      </c>
      <c r="J47" s="13">
        <v>65.760000000000005</v>
      </c>
    </row>
    <row r="48" spans="2:10" ht="57.75" customHeight="1" x14ac:dyDescent="0.2">
      <c r="B48" s="14"/>
      <c r="C48" s="1141" t="s">
        <v>4</v>
      </c>
      <c r="D48" s="1141"/>
      <c r="E48" s="1142"/>
      <c r="F48" s="15">
        <v>9.3000000000000007</v>
      </c>
      <c r="G48" s="16">
        <v>13.75</v>
      </c>
      <c r="H48" s="16">
        <v>8.58</v>
      </c>
      <c r="I48" s="16">
        <v>10.17</v>
      </c>
      <c r="J48" s="17">
        <v>8.85</v>
      </c>
    </row>
    <row r="49" spans="2:10" ht="57.75" customHeight="1" thickBot="1" x14ac:dyDescent="0.25">
      <c r="B49" s="18"/>
      <c r="C49" s="1143" t="s">
        <v>5</v>
      </c>
      <c r="D49" s="1143"/>
      <c r="E49" s="1144"/>
      <c r="F49" s="19">
        <v>6.87</v>
      </c>
      <c r="G49" s="20">
        <v>9.9600000000000009</v>
      </c>
      <c r="H49" s="20" t="s">
        <v>531</v>
      </c>
      <c r="I49" s="20" t="s">
        <v>532</v>
      </c>
      <c r="J49" s="21">
        <v>2.72</v>
      </c>
    </row>
    <row r="50" spans="2:10" ht="13.2" x14ac:dyDescent="0.2"/>
  </sheetData>
  <sheetProtection algorithmName="SHA-512" hashValue="TXStv67TZ3fyBtUWdF2aZzIf4162OIEYOwWF8iEPYFYJPKIcHuYLZYivrdevMUIZIlV8vrzflhlPY34IG5kFtg==" saltValue="eoqaNRgRfCcNJ0dyvFJD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2026-03-12T00:42:02Z</cp:lastPrinted>
  <dcterms:created xsi:type="dcterms:W3CDTF">2026-02-26T09:38:36Z</dcterms:created>
  <dcterms:modified xsi:type="dcterms:W3CDTF">2026-03-31T08:09:02Z</dcterms:modified>
  <cp:category/>
</cp:coreProperties>
</file>